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80" tabRatio="1000" activeTab="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Sheet1" sheetId="22" r:id="rId22"/>
  </sheets>
  <definedNames>
    <definedName name="a" localSheetId="1">#REF!</definedName>
    <definedName name="a" localSheetId="11">#REF!</definedName>
    <definedName name="a" localSheetId="12">#REF!</definedName>
    <definedName name="a" localSheetId="13">#REF!</definedName>
    <definedName name="a" localSheetId="18">#REF!</definedName>
    <definedName name="a" localSheetId="19">#REF!</definedName>
    <definedName name="a" localSheetId="2">#REF!</definedName>
    <definedName name="a" localSheetId="10">#REF!</definedName>
    <definedName name="a">#REF!</definedName>
    <definedName name="m00" localSheetId="1">#REF!</definedName>
    <definedName name="m00" localSheetId="11">#REF!</definedName>
    <definedName name="m00" localSheetId="12">#REF!</definedName>
    <definedName name="m00" localSheetId="13">#REF!</definedName>
    <definedName name="m00" localSheetId="18">#REF!</definedName>
    <definedName name="m00" localSheetId="19">#REF!</definedName>
    <definedName name="m00" localSheetId="2">#REF!</definedName>
    <definedName name="m00" localSheetId="10">#REF!</definedName>
    <definedName name="m00">#REF!</definedName>
    <definedName name="_xlnm.Print_Area" localSheetId="4">'表4'!$A$1:$E$29</definedName>
    <definedName name="_xlnm.Print_Titles" localSheetId="5">'表5'!$2:$4</definedName>
  </definedNames>
  <calcPr fullCalcOnLoad="1"/>
</workbook>
</file>

<file path=xl/sharedStrings.xml><?xml version="1.0" encoding="utf-8"?>
<sst xmlns="http://schemas.openxmlformats.org/spreadsheetml/2006/main" count="1910" uniqueCount="1399">
  <si>
    <t>目 录</t>
  </si>
  <si>
    <t>1、2023年全市一般公共预算收入总表</t>
  </si>
  <si>
    <t>2、2023年全市一般公共预算支出总表</t>
  </si>
  <si>
    <t>3、2023年市级一般公共预算收入预算表</t>
  </si>
  <si>
    <t>4、2023年市级一般公共预算支出预算表</t>
  </si>
  <si>
    <t>5、2023年市级一般公共预算支出明细表</t>
  </si>
  <si>
    <t>6、2023年邵阳市本级对县市区税收返还和转移支付分地区预算表</t>
  </si>
  <si>
    <t>7、2023年一般公共预算市级对县级专项转移支付分项目预算表</t>
  </si>
  <si>
    <t>8、市本级一般公共预算支出经济分类预算表</t>
  </si>
  <si>
    <t>9、市本级一般公共预算基本支出经济分类预算表</t>
  </si>
  <si>
    <t>10、全市政府性基金收入预算表</t>
  </si>
  <si>
    <t>11、全市政府性基金支出预算出表</t>
  </si>
  <si>
    <t>12、市级政府性基金收入预算表</t>
  </si>
  <si>
    <t>13、市级政府性基金支出预算表</t>
  </si>
  <si>
    <t>14、市级政府性基金转移支付分地区预算表</t>
  </si>
  <si>
    <t>15、市级政府性基金转移支付分项目预算表</t>
  </si>
  <si>
    <t>16、市级国有资本经营收入预算表</t>
  </si>
  <si>
    <t>17、市级国有资本经营支出预算表</t>
  </si>
  <si>
    <t>18、2023年邵阳市本级社会保险基金预算汇总表</t>
  </si>
  <si>
    <t>19、2022年全市政府债务余额和限额情况表</t>
  </si>
  <si>
    <t>20、2022年市本级政府债务余额和限额情况表</t>
  </si>
  <si>
    <t>表1：</t>
  </si>
  <si>
    <t>2023年全市一般公共预算收入总表</t>
  </si>
  <si>
    <t>单位：万元</t>
  </si>
  <si>
    <t>项            目</t>
  </si>
  <si>
    <t>2023年预算</t>
  </si>
  <si>
    <t>本年地方一般公共预算收入</t>
  </si>
  <si>
    <t>上级补助收入</t>
  </si>
  <si>
    <t>　　增值税和消费税税收返还收入</t>
  </si>
  <si>
    <t>　　所得税基数返还收入</t>
  </si>
  <si>
    <t xml:space="preserve">    体制补助收入</t>
  </si>
  <si>
    <t xml:space="preserve">    均衡性转移支付补助收入</t>
  </si>
  <si>
    <t xml:space="preserve">    县级基本财力保障机制奖补资金收入</t>
  </si>
  <si>
    <t xml:space="preserve">    结算补助收入</t>
  </si>
  <si>
    <t xml:space="preserve">    扶贫资金收入</t>
  </si>
  <si>
    <t xml:space="preserve">    调整工资转移支付补助收入</t>
  </si>
  <si>
    <t xml:space="preserve">    农村税费改革补助收入</t>
  </si>
  <si>
    <t xml:space="preserve">    其他一般性转移支付收入</t>
  </si>
  <si>
    <t xml:space="preserve">    专项转移支付收入</t>
  </si>
  <si>
    <t>调入资金</t>
  </si>
  <si>
    <t>收 入 合 计</t>
  </si>
  <si>
    <t>表2：</t>
  </si>
  <si>
    <t>2023年全市一般公共预算支出总表</t>
  </si>
  <si>
    <t>项           目</t>
  </si>
  <si>
    <t>本年一般公共预算支出</t>
  </si>
  <si>
    <t>上解上级支出</t>
  </si>
  <si>
    <t>　　体制上解</t>
  </si>
  <si>
    <t>　　专项上解</t>
  </si>
  <si>
    <t>调出资金</t>
  </si>
  <si>
    <t>年终结转</t>
  </si>
  <si>
    <t>支 出 合 计</t>
  </si>
  <si>
    <t>表3：</t>
  </si>
  <si>
    <t>2023年市级一般公共预算收入预算表</t>
  </si>
  <si>
    <t>项目</t>
  </si>
  <si>
    <t>2022年预计完成数</t>
  </si>
  <si>
    <t>2023年      预算数</t>
  </si>
  <si>
    <t>比上年预计完成数增加</t>
  </si>
  <si>
    <t>一、税收收入</t>
  </si>
  <si>
    <t xml:space="preserve"> 1.增值税37.5％</t>
  </si>
  <si>
    <t xml:space="preserve"> 2.企业所得税28％</t>
  </si>
  <si>
    <t xml:space="preserve"> 3.所得税退税</t>
  </si>
  <si>
    <t xml:space="preserve"> 4.个人所得税28％</t>
  </si>
  <si>
    <t xml:space="preserve"> 5.资源税75％</t>
  </si>
  <si>
    <t xml:space="preserve"> 6.城市维护建设税</t>
  </si>
  <si>
    <t xml:space="preserve"> 7.房产税</t>
  </si>
  <si>
    <t xml:space="preserve"> 8.印花税</t>
  </si>
  <si>
    <t xml:space="preserve"> 9.城镇土地使用税70%</t>
  </si>
  <si>
    <t xml:space="preserve"> 10.土地增值税</t>
  </si>
  <si>
    <t xml:space="preserve"> 11.车船税</t>
  </si>
  <si>
    <t xml:space="preserve"> 12.耕地占用税</t>
  </si>
  <si>
    <t xml:space="preserve"> 13.契税</t>
  </si>
  <si>
    <t xml:space="preserve"> 14.烟叶税</t>
  </si>
  <si>
    <t xml:space="preserve"> 15.环境保护税70%</t>
  </si>
  <si>
    <t xml:space="preserve"> 16.其他税收收入37.5%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</si>
  <si>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</si>
  <si>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</si>
  <si>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</si>
  <si>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</si>
  <si>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</si>
  <si>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5.捐赠收入</t>
  </si>
  <si>
    <t xml:space="preserve"> 6.政府住房基金收入</t>
  </si>
  <si>
    <t xml:space="preserve"> 7.国有资源（资产）有偿使用收入</t>
  </si>
  <si>
    <t xml:space="preserve"> 8.其他收入</t>
  </si>
  <si>
    <t>地方一般公共预算收入合计</t>
  </si>
  <si>
    <t>上划省级收入</t>
  </si>
  <si>
    <t xml:space="preserve">    上划省级增值税12.5%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</si>
  <si>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</si>
  <si>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</si>
  <si>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</si>
  <si>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</si>
  <si>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</si>
  <si>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 xml:space="preserve">    上划省级营业税清欠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</si>
  <si>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</si>
  <si>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</si>
  <si>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</si>
  <si>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</si>
  <si>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</si>
  <si>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上划中央其他税收</t>
  </si>
  <si>
    <t>一般公共预算收入合计</t>
  </si>
  <si>
    <t>表4：</t>
  </si>
  <si>
    <t>2023年市级一般公共预算支出预算表</t>
  </si>
  <si>
    <t>项     目</t>
  </si>
  <si>
    <t>2022年        预算数</t>
  </si>
  <si>
    <t>2023年        预算数</t>
  </si>
  <si>
    <t>比上年        增减额</t>
  </si>
  <si>
    <t>增减      (+-%)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</si>
  <si>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</si>
  <si>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</si>
  <si>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</si>
  <si>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</si>
  <si>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</si>
  <si>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</si>
  <si>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</si>
  <si>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</si>
  <si>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</si>
  <si>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</si>
  <si>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</si>
  <si>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</si>
  <si>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</si>
  <si>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商业服务业等事务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</si>
  <si>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</si>
  <si>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</si>
  <si>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</si>
  <si>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</si>
  <si>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</si>
  <si>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</si>
  <si>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</si>
  <si>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</si>
  <si>
    <t>一般公共预算支出合计</t>
  </si>
  <si>
    <t>表5：</t>
  </si>
  <si>
    <t>2023年市本级一般公共预算支出明细预算草案</t>
  </si>
  <si>
    <t>2023年预算数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</si>
  <si>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</si>
  <si>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</si>
  <si>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</si>
  <si>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</si>
  <si>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</si>
  <si>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</si>
  <si>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</si>
  <si>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</si>
  <si>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</si>
  <si>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</si>
  <si>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</si>
  <si>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</si>
  <si>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</si>
  <si>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</si>
  <si>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</si>
  <si>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</si>
  <si>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</si>
  <si>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</si>
  <si>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</si>
  <si>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</si>
  <si>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</si>
  <si>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</si>
  <si>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</si>
  <si>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</si>
  <si>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</si>
  <si>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</si>
  <si>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</si>
  <si>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</si>
  <si>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</si>
  <si>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</si>
  <si>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</si>
  <si>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</si>
  <si>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</si>
  <si>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</si>
  <si>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</si>
  <si>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</si>
  <si>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</si>
  <si>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</si>
  <si>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</si>
  <si>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</si>
  <si>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</si>
  <si>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</si>
  <si>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</si>
  <si>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</si>
  <si>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</si>
  <si>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</si>
  <si>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</si>
  <si>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</si>
  <si>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</si>
  <si>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</si>
  <si>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</si>
  <si>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</si>
  <si>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</si>
  <si>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</si>
  <si>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</si>
  <si>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</si>
  <si>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</si>
  <si>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</si>
  <si>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</si>
  <si>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</si>
  <si>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</si>
  <si>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</si>
  <si>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</si>
  <si>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</si>
  <si>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</si>
  <si>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</si>
  <si>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</si>
  <si>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</si>
  <si>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</si>
  <si>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</si>
  <si>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</si>
  <si>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</si>
  <si>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</si>
  <si>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</si>
  <si>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</si>
  <si>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</si>
  <si>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</si>
  <si>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</si>
  <si>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</si>
  <si>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</si>
  <si>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</si>
  <si>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</si>
  <si>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</si>
  <si>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</si>
  <si>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</si>
  <si>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</si>
  <si>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</si>
  <si>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</si>
  <si>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</si>
  <si>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</si>
  <si>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</si>
  <si>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</si>
  <si>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</si>
  <si>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</si>
  <si>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</si>
  <si>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</si>
  <si>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</si>
  <si>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</si>
  <si>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</si>
  <si>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</si>
  <si>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</si>
  <si>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</si>
  <si>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</si>
  <si>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</si>
  <si>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</si>
  <si>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</si>
  <si>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</si>
  <si>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</si>
  <si>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</si>
  <si>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</si>
  <si>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</si>
  <si>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</si>
  <si>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</si>
  <si>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</si>
  <si>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</si>
  <si>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</si>
  <si>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</si>
  <si>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</si>
  <si>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</si>
  <si>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</si>
  <si>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</si>
  <si>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</si>
  <si>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</si>
  <si>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</si>
  <si>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</si>
  <si>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</si>
  <si>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</si>
  <si>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</si>
  <si>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</si>
  <si>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</si>
  <si>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</si>
  <si>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</si>
  <si>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</si>
  <si>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</si>
  <si>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</si>
  <si>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</si>
  <si>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</si>
  <si>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</si>
  <si>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</si>
  <si>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</si>
  <si>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</si>
  <si>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</si>
  <si>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</si>
  <si>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</si>
  <si>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</si>
  <si>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</si>
  <si>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</si>
  <si>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</si>
  <si>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</si>
  <si>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</si>
  <si>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</si>
  <si>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</si>
  <si>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</si>
  <si>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</si>
  <si>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</si>
  <si>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</si>
  <si>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</si>
  <si>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</si>
  <si>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</si>
  <si>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</si>
  <si>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</si>
  <si>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</si>
  <si>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</si>
  <si>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</si>
  <si>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</si>
  <si>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</si>
  <si>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</si>
  <si>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</si>
  <si>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</si>
  <si>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</si>
  <si>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</si>
  <si>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</si>
  <si>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</si>
  <si>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</si>
  <si>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</si>
  <si>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</si>
  <si>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</si>
  <si>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</si>
  <si>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</si>
  <si>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</si>
  <si>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</si>
  <si>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</si>
  <si>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</si>
  <si>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</si>
  <si>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</si>
  <si>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</si>
  <si>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</si>
  <si>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</si>
  <si>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</si>
  <si>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</si>
  <si>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</si>
  <si>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</si>
  <si>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</si>
  <si>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</si>
  <si>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</si>
  <si>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</si>
  <si>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</si>
  <si>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</si>
  <si>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</si>
  <si>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</si>
  <si>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</si>
  <si>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</si>
  <si>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</si>
  <si>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</si>
  <si>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</si>
  <si>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</si>
  <si>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</si>
  <si>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</si>
  <si>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</si>
  <si>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</si>
  <si>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</si>
  <si>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</si>
  <si>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</si>
  <si>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</si>
  <si>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</si>
  <si>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</si>
  <si>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</si>
  <si>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</si>
  <si>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</si>
  <si>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</si>
  <si>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</si>
  <si>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</si>
  <si>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</si>
  <si>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</si>
  <si>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</si>
  <si>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</si>
  <si>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</si>
  <si>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</si>
  <si>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</si>
  <si>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</si>
  <si>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</si>
  <si>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</si>
  <si>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</si>
  <si>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</si>
  <si>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</si>
  <si>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</si>
  <si>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</si>
  <si>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</si>
  <si>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</si>
  <si>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</si>
  <si>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</si>
  <si>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</si>
  <si>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</si>
  <si>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</si>
  <si>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</si>
  <si>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</si>
  <si>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</si>
  <si>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</si>
  <si>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</si>
  <si>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</si>
  <si>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</si>
  <si>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</si>
  <si>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</si>
  <si>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</si>
  <si>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</si>
  <si>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</si>
  <si>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</si>
  <si>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</si>
  <si>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</si>
  <si>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</si>
  <si>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</si>
  <si>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</si>
  <si>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</si>
  <si>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</si>
  <si>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</si>
  <si>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</si>
  <si>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</si>
  <si>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</si>
  <si>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</si>
  <si>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</si>
  <si>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</si>
  <si>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</si>
  <si>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</si>
  <si>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</si>
  <si>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</si>
  <si>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</si>
  <si>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</si>
  <si>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</si>
  <si>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</si>
  <si>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</si>
  <si>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</si>
  <si>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</si>
  <si>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</si>
  <si>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</si>
  <si>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</si>
  <si>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</si>
  <si>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</si>
  <si>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</si>
  <si>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</si>
  <si>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</si>
  <si>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</si>
  <si>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</si>
  <si>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</si>
  <si>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</si>
  <si>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</si>
  <si>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</si>
  <si>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</si>
  <si>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</si>
  <si>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</si>
  <si>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</si>
  <si>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</si>
  <si>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</si>
  <si>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</si>
  <si>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</si>
  <si>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</si>
  <si>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</si>
  <si>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</si>
  <si>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</si>
  <si>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</si>
  <si>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</si>
  <si>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</si>
  <si>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</si>
  <si>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</si>
  <si>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</si>
  <si>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</si>
  <si>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</si>
  <si>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</si>
  <si>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</si>
  <si>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</si>
  <si>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</si>
  <si>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</si>
  <si>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</si>
  <si>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</si>
  <si>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</si>
  <si>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</si>
  <si>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</si>
  <si>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</si>
  <si>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</si>
  <si>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</si>
  <si>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</si>
  <si>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</si>
  <si>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</si>
  <si>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</si>
  <si>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</si>
  <si>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</si>
  <si>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</si>
  <si>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</si>
  <si>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</si>
  <si>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</si>
  <si>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</si>
  <si>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</si>
  <si>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</si>
  <si>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</si>
  <si>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</si>
  <si>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</si>
  <si>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</si>
  <si>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</si>
  <si>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</si>
  <si>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</si>
  <si>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</si>
  <si>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</si>
  <si>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</si>
  <si>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</si>
  <si>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</si>
  <si>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</si>
  <si>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</si>
  <si>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</si>
  <si>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</si>
  <si>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</si>
  <si>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</si>
  <si>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</si>
  <si>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</si>
  <si>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</si>
  <si>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</si>
  <si>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</si>
  <si>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</si>
  <si>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</si>
  <si>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</si>
  <si>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</si>
  <si>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</si>
  <si>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</si>
  <si>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</si>
  <si>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</si>
  <si>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</si>
  <si>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</si>
  <si>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</si>
  <si>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</si>
  <si>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</si>
  <si>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</si>
  <si>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</si>
  <si>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</si>
  <si>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</si>
  <si>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</si>
  <si>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</si>
  <si>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</si>
  <si>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</si>
  <si>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</si>
  <si>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</si>
  <si>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</si>
  <si>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</si>
  <si>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</si>
  <si>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</si>
  <si>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</si>
  <si>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</si>
  <si>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</si>
  <si>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</si>
  <si>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</si>
  <si>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</si>
  <si>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</si>
  <si>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</si>
  <si>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</si>
  <si>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</si>
  <si>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</si>
  <si>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</si>
  <si>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</si>
  <si>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</si>
  <si>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</si>
  <si>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</si>
  <si>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</si>
  <si>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</si>
  <si>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</si>
  <si>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</si>
  <si>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</si>
  <si>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</si>
  <si>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</si>
  <si>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</si>
  <si>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</si>
  <si>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</si>
  <si>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</si>
  <si>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</si>
  <si>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</si>
  <si>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</si>
  <si>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</si>
  <si>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</si>
  <si>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</si>
  <si>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</si>
  <si>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</si>
  <si>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</si>
  <si>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</si>
  <si>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</si>
  <si>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</si>
  <si>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</si>
  <si>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</si>
  <si>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</si>
  <si>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</si>
  <si>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</si>
  <si>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</si>
  <si>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</si>
  <si>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</si>
  <si>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</si>
  <si>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</si>
  <si>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</si>
  <si>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</si>
  <si>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</si>
  <si>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</si>
  <si>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</si>
  <si>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</si>
  <si>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</si>
  <si>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</si>
  <si>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</si>
  <si>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</si>
  <si>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</si>
  <si>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</si>
  <si>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</si>
  <si>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</si>
  <si>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</si>
  <si>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</si>
  <si>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</si>
  <si>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</si>
  <si>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</si>
  <si>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</si>
  <si>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</si>
  <si>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</si>
  <si>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</si>
  <si>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</si>
  <si>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</si>
  <si>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</si>
  <si>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</si>
  <si>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</si>
  <si>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</si>
  <si>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</si>
  <si>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</si>
  <si>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</si>
  <si>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</si>
  <si>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</si>
  <si>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</si>
  <si>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</si>
  <si>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</si>
  <si>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</si>
  <si>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</si>
  <si>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</si>
  <si>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</si>
  <si>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</si>
  <si>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</si>
  <si>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</si>
  <si>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</si>
  <si>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</si>
  <si>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</si>
  <si>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</si>
  <si>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</si>
  <si>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</si>
  <si>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</si>
  <si>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</si>
  <si>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</si>
  <si>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</si>
  <si>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</si>
  <si>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</si>
  <si>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</si>
  <si>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</si>
  <si>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</si>
  <si>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</si>
  <si>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</si>
  <si>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</si>
  <si>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</si>
  <si>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</si>
  <si>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</si>
  <si>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</si>
  <si>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</si>
  <si>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</si>
  <si>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</si>
  <si>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</si>
  <si>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</si>
  <si>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</si>
  <si>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</si>
  <si>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</si>
  <si>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</si>
  <si>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</si>
  <si>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</si>
  <si>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</si>
  <si>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</si>
  <si>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</si>
  <si>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</si>
  <si>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</si>
  <si>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</si>
  <si>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</si>
  <si>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</si>
  <si>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</si>
  <si>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</si>
  <si>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</si>
  <si>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</si>
  <si>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</si>
  <si>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</si>
  <si>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</si>
  <si>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</si>
  <si>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</si>
  <si>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</si>
  <si>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</si>
  <si>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</si>
  <si>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</si>
  <si>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</si>
  <si>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</si>
  <si>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</si>
  <si>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</si>
  <si>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</si>
  <si>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</si>
  <si>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</si>
  <si>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</si>
  <si>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</si>
  <si>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</si>
  <si>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</si>
  <si>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</si>
  <si>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</si>
  <si>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</si>
  <si>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</si>
  <si>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</si>
  <si>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</si>
  <si>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</si>
  <si>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</si>
  <si>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</si>
  <si>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</si>
  <si>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</si>
  <si>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</si>
  <si>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</si>
  <si>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</si>
  <si>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</si>
  <si>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</si>
  <si>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</si>
  <si>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</si>
  <si>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</si>
  <si>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</si>
  <si>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</si>
  <si>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</si>
  <si>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</si>
  <si>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</si>
  <si>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</si>
  <si>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</si>
  <si>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</si>
  <si>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</si>
  <si>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</si>
  <si>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</si>
  <si>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</si>
  <si>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</si>
  <si>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</si>
  <si>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</si>
  <si>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</si>
  <si>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</si>
  <si>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</si>
  <si>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</si>
  <si>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</si>
  <si>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</si>
  <si>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</si>
  <si>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</si>
  <si>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</si>
  <si>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</si>
  <si>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</si>
  <si>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</si>
  <si>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</si>
  <si>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</si>
  <si>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</si>
  <si>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</si>
  <si>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</si>
  <si>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</si>
  <si>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</si>
  <si>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</si>
  <si>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</si>
  <si>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</si>
  <si>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</si>
  <si>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</si>
  <si>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</si>
  <si>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</si>
  <si>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</si>
  <si>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</si>
  <si>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</si>
  <si>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</si>
  <si>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</si>
  <si>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</si>
  <si>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</si>
  <si>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</si>
  <si>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</si>
  <si>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</si>
  <si>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</si>
  <si>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</si>
  <si>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</si>
  <si>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</si>
  <si>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</si>
  <si>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</si>
  <si>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</si>
  <si>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</si>
  <si>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</si>
  <si>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</si>
  <si>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</si>
  <si>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</si>
  <si>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</si>
  <si>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</si>
  <si>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</si>
  <si>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</si>
  <si>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</si>
  <si>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</si>
  <si>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</si>
  <si>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</si>
  <si>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</si>
  <si>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</si>
  <si>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</si>
  <si>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</si>
  <si>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</si>
  <si>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</si>
  <si>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</si>
  <si>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</si>
  <si>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</si>
  <si>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</si>
  <si>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</si>
  <si>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</si>
  <si>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</si>
  <si>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</si>
  <si>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</si>
  <si>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</si>
  <si>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</si>
  <si>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</si>
  <si>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</si>
  <si>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</si>
  <si>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</si>
  <si>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</si>
  <si>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</si>
  <si>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</si>
  <si>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</si>
  <si>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</si>
  <si>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</si>
  <si>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</si>
  <si>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</si>
  <si>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</si>
  <si>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</si>
  <si>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</si>
  <si>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</si>
  <si>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</si>
  <si>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</si>
  <si>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</si>
  <si>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</si>
  <si>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</si>
  <si>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</si>
  <si>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</si>
  <si>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</si>
  <si>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</si>
  <si>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</si>
  <si>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</si>
  <si>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</si>
  <si>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</si>
  <si>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</si>
  <si>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</si>
  <si>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</si>
  <si>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</si>
  <si>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</si>
  <si>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</si>
  <si>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</si>
  <si>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</si>
  <si>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</si>
  <si>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</si>
  <si>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</si>
  <si>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</si>
  <si>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</si>
  <si>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</si>
  <si>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</si>
  <si>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</si>
  <si>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</si>
  <si>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</si>
  <si>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</si>
  <si>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</si>
  <si>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</si>
  <si>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</si>
  <si>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</si>
  <si>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</si>
  <si>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</si>
  <si>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</si>
  <si>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</si>
  <si>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</si>
  <si>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</si>
  <si>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</si>
  <si>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</si>
  <si>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</si>
  <si>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</si>
  <si>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</si>
  <si>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</si>
  <si>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</si>
  <si>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</si>
  <si>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</si>
  <si>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</si>
  <si>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</si>
  <si>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</si>
  <si>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</si>
  <si>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</si>
  <si>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</si>
  <si>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</si>
  <si>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</si>
  <si>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</si>
  <si>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</si>
  <si>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</si>
  <si>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</si>
  <si>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</si>
  <si>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</si>
  <si>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</si>
  <si>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</si>
  <si>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</si>
  <si>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</si>
  <si>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</si>
  <si>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</si>
  <si>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</si>
  <si>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</si>
  <si>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</si>
  <si>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</si>
  <si>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</si>
  <si>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</si>
  <si>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</si>
  <si>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</si>
  <si>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</si>
  <si>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</si>
  <si>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</si>
  <si>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</si>
  <si>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</si>
  <si>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</si>
  <si>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</si>
  <si>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</si>
  <si>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</si>
  <si>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</si>
  <si>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</si>
  <si>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</si>
  <si>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</si>
  <si>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</si>
  <si>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</si>
  <si>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</si>
  <si>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</si>
  <si>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</si>
  <si>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</si>
  <si>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</si>
  <si>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</si>
  <si>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</si>
  <si>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</si>
  <si>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</si>
  <si>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</si>
  <si>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</si>
  <si>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</si>
  <si>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</si>
  <si>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</si>
  <si>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</si>
  <si>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</si>
  <si>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</si>
  <si>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</si>
  <si>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</si>
  <si>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</si>
  <si>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</si>
  <si>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</si>
  <si>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</si>
  <si>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</si>
  <si>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</si>
  <si>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</si>
  <si>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</si>
  <si>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</si>
  <si>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</si>
  <si>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</si>
  <si>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</si>
  <si>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</si>
  <si>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</si>
  <si>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</si>
  <si>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</si>
  <si>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</si>
  <si>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</si>
  <si>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</si>
  <si>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</si>
  <si>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</si>
  <si>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</si>
  <si>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</si>
  <si>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</si>
  <si>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</si>
  <si>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</si>
  <si>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</si>
  <si>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</si>
  <si>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</si>
  <si>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</si>
  <si>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</si>
  <si>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</si>
  <si>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</si>
  <si>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</si>
  <si>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</si>
  <si>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</si>
  <si>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</si>
  <si>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</si>
  <si>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</si>
  <si>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</si>
  <si>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</si>
  <si>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</si>
  <si>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</si>
  <si>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</si>
  <si>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</si>
  <si>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</si>
  <si>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</si>
  <si>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</si>
  <si>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</si>
  <si>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</si>
  <si>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</si>
  <si>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</si>
  <si>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</si>
  <si>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</si>
  <si>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</si>
  <si>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</si>
  <si>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</si>
  <si>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</si>
  <si>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</si>
  <si>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</si>
  <si>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</si>
  <si>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</si>
  <si>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</si>
  <si>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</si>
  <si>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</si>
  <si>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</si>
  <si>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</si>
  <si>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</si>
  <si>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</si>
  <si>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</si>
  <si>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</si>
  <si>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</si>
  <si>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</si>
  <si>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</si>
  <si>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</si>
  <si>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</si>
  <si>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</si>
  <si>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</si>
  <si>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</si>
  <si>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</si>
  <si>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</si>
  <si>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</si>
  <si>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</si>
  <si>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</si>
  <si>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</si>
  <si>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</si>
  <si>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</si>
  <si>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</si>
  <si>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</si>
  <si>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</si>
  <si>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</si>
  <si>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</si>
  <si>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</si>
  <si>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</si>
  <si>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</si>
  <si>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</si>
  <si>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</si>
  <si>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</si>
  <si>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</si>
  <si>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</si>
  <si>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</si>
  <si>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</si>
  <si>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</si>
  <si>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</si>
  <si>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</si>
  <si>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</si>
  <si>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</si>
  <si>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</si>
  <si>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</si>
  <si>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</si>
  <si>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</si>
  <si>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</si>
  <si>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</si>
  <si>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</si>
  <si>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</si>
  <si>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</si>
  <si>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</si>
  <si>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</si>
  <si>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</si>
  <si>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</si>
  <si>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</si>
  <si>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</si>
  <si>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</si>
  <si>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</si>
  <si>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</si>
  <si>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</si>
  <si>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</si>
  <si>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</si>
  <si>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</si>
  <si>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</si>
  <si>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</si>
  <si>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</si>
  <si>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</si>
  <si>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</si>
  <si>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</si>
  <si>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</si>
  <si>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</si>
  <si>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</si>
  <si>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</si>
  <si>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</si>
  <si>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</si>
  <si>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</si>
  <si>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</si>
  <si>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</si>
  <si>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</si>
  <si>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</si>
  <si>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</si>
  <si>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</si>
  <si>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</si>
  <si>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</si>
  <si>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</si>
  <si>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</si>
  <si>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</si>
  <si>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</si>
  <si>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</si>
  <si>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</si>
  <si>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</si>
  <si>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</si>
  <si>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</si>
  <si>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</si>
  <si>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</si>
  <si>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</si>
  <si>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</si>
  <si>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</si>
  <si>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</si>
  <si>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</si>
  <si>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</si>
  <si>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</si>
  <si>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</si>
  <si>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</si>
  <si>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</si>
  <si>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</si>
  <si>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</si>
  <si>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</si>
  <si>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</si>
  <si>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</si>
  <si>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</si>
  <si>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</si>
  <si>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</si>
  <si>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</si>
  <si>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</si>
  <si>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</si>
  <si>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</si>
  <si>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</si>
  <si>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</si>
  <si>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</si>
  <si>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</si>
  <si>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</si>
  <si>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</si>
  <si>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</si>
  <si>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</si>
  <si>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</si>
  <si>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</si>
  <si>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</si>
  <si>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</si>
  <si>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</si>
  <si>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</si>
  <si>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</si>
  <si>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</si>
  <si>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</si>
  <si>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</si>
  <si>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</si>
  <si>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</si>
  <si>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</si>
  <si>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</si>
  <si>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</si>
  <si>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</si>
  <si>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</si>
  <si>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</si>
  <si>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</si>
  <si>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>　预备费支出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</si>
  <si>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</si>
  <si>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</si>
  <si>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</si>
  <si>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</si>
  <si>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</si>
  <si>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</si>
  <si>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</si>
  <si>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</si>
  <si>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</si>
  <si>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</si>
  <si>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</si>
  <si>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</si>
  <si>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</si>
  <si>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</si>
  <si>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</si>
  <si>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</si>
  <si>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表6：</t>
  </si>
  <si>
    <t>2023年邵阳市本级对县市区税收返还和转移支付分地区预算表</t>
  </si>
  <si>
    <t>地  区</t>
  </si>
  <si>
    <t>2022年预计执行数</t>
  </si>
  <si>
    <t>税收返还</t>
  </si>
  <si>
    <t>一般性转移支付</t>
  </si>
  <si>
    <t>专项转移支付</t>
  </si>
  <si>
    <t>小 计</t>
  </si>
  <si>
    <t>双清区</t>
  </si>
  <si>
    <t>大祥区</t>
  </si>
  <si>
    <t>北塔区</t>
  </si>
  <si>
    <t>经开区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</si>
  <si>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</si>
  <si>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</si>
  <si>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</si>
  <si>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</si>
  <si>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</si>
  <si>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</si>
  <si>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</si>
  <si>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城步苗族自治县</t>
  </si>
  <si>
    <t>绥宁县</t>
  </si>
  <si>
    <t>合  计</t>
  </si>
  <si>
    <t>表7：</t>
  </si>
  <si>
    <t>2023年一般公共预算市级对县级专项转移支付分项目预算表</t>
  </si>
  <si>
    <t>项  目</t>
  </si>
  <si>
    <t>公共安全</t>
  </si>
  <si>
    <t>文化体育与传媒支出</t>
  </si>
  <si>
    <t>社会保障和就业</t>
  </si>
  <si>
    <t>医疗卫生与计划生育支出</t>
  </si>
  <si>
    <t>资源勘探信息等支出</t>
  </si>
  <si>
    <t>商业服务业等支出</t>
  </si>
  <si>
    <t>一般公共预算支出经济分类预算表</t>
  </si>
  <si>
    <t>总计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</si>
  <si>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</si>
  <si>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</si>
  <si>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</si>
  <si>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</si>
  <si>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</si>
  <si>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</si>
  <si>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</si>
  <si>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</si>
  <si>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</si>
  <si>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</si>
  <si>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</si>
  <si>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</si>
  <si>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</si>
  <si>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</si>
  <si>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</si>
  <si>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</si>
  <si>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</si>
  <si>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</si>
  <si>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</si>
  <si>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</si>
  <si>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</si>
  <si>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</si>
  <si>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</si>
  <si>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</si>
  <si>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</si>
  <si>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</si>
  <si>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</si>
  <si>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</si>
  <si>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</si>
  <si>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</si>
  <si>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</si>
  <si>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</si>
  <si>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</si>
  <si>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</si>
  <si>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</si>
  <si>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</si>
  <si>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</si>
  <si>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</si>
  <si>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</si>
  <si>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</si>
  <si>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</si>
  <si>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抚恤金</t>
  </si>
  <si>
    <t>生活补助</t>
  </si>
  <si>
    <t>救济费</t>
  </si>
  <si>
    <t>其他对个人和家庭的补助</t>
  </si>
  <si>
    <t>房屋建筑物购建</t>
  </si>
  <si>
    <t>大型修缮</t>
  </si>
  <si>
    <t>公务用车购置</t>
  </si>
  <si>
    <t>其他基本建设支出</t>
  </si>
  <si>
    <t>办公设备购置</t>
  </si>
  <si>
    <t>专用设备购置</t>
  </si>
  <si>
    <t>基础设施建设</t>
  </si>
  <si>
    <t>信息网络及软件购置更新</t>
  </si>
  <si>
    <t>土地补偿</t>
  </si>
  <si>
    <t>文物和陈列品购置</t>
  </si>
  <si>
    <t>其他资本性支出</t>
  </si>
  <si>
    <t>其他对企业补助</t>
  </si>
  <si>
    <t>合计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</si>
  <si>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</si>
  <si>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</si>
  <si>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</si>
  <si>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</si>
  <si>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</si>
  <si>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</si>
  <si>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</si>
  <si>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</si>
  <si>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</si>
  <si>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</si>
  <si>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</si>
  <si>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</si>
  <si>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</si>
  <si>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</si>
  <si>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</si>
  <si>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</si>
  <si>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</si>
  <si>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</si>
  <si>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</si>
  <si>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</si>
  <si>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</si>
  <si>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</si>
  <si>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</si>
  <si>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</si>
  <si>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</si>
  <si>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</si>
  <si>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</si>
  <si>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</si>
  <si>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</si>
  <si>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</si>
  <si>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一般公共预算基本支出经济分类预算表</t>
  </si>
  <si>
    <t>表9：</t>
  </si>
  <si>
    <t>2023年全市政府性基金收入预算表</t>
  </si>
  <si>
    <t>预算数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</si>
  <si>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</si>
  <si>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</si>
  <si>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</si>
  <si>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</si>
  <si>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</si>
  <si>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</si>
  <si>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七、专项债券对应项目专项收入</t>
  </si>
  <si>
    <t>八、其他政府性基金收入</t>
  </si>
  <si>
    <t>本年基金收入合计</t>
  </si>
  <si>
    <t>四、地方政府专项债务收入</t>
  </si>
  <si>
    <t>上年结转</t>
  </si>
  <si>
    <t>收入总计</t>
  </si>
  <si>
    <t>表10：</t>
  </si>
  <si>
    <t>2023年全市政府性基金支出预算出表</t>
  </si>
  <si>
    <t>一、文化旅游体育与传媒支出</t>
  </si>
  <si>
    <t>二、社会保障和就业支出</t>
  </si>
  <si>
    <t>三、节能环保支出</t>
  </si>
  <si>
    <t>四、城乡社区事务</t>
  </si>
  <si>
    <t>五、农林水事务</t>
  </si>
  <si>
    <t>六、交通运输支出</t>
  </si>
  <si>
    <t>七、资源勘探工业信息等支出</t>
  </si>
  <si>
    <t>八、其他支出</t>
  </si>
  <si>
    <t>本年基金支出合计</t>
  </si>
  <si>
    <t>政府性基金转移支付（补助县市区）</t>
  </si>
  <si>
    <t>地方政府专项债务还本支出</t>
  </si>
  <si>
    <t>地方政府债券支出</t>
  </si>
  <si>
    <t>结转下年</t>
  </si>
  <si>
    <t>支出总计</t>
  </si>
  <si>
    <t>表11：</t>
  </si>
  <si>
    <t>2023年市本级政府性基金收入预算表</t>
  </si>
  <si>
    <t>表12：</t>
  </si>
  <si>
    <t>2023年市本级政府性基金支出预算表</t>
  </si>
  <si>
    <t>表13：</t>
  </si>
  <si>
    <t>2023年市级政府性基金转移支付分地区预算表</t>
  </si>
  <si>
    <t>地区</t>
  </si>
  <si>
    <t>北塔</t>
  </si>
  <si>
    <t>大祥</t>
  </si>
  <si>
    <t>双清</t>
  </si>
  <si>
    <t>经开</t>
  </si>
  <si>
    <t>邵东</t>
  </si>
  <si>
    <t>新邵</t>
  </si>
  <si>
    <t>洞口</t>
  </si>
  <si>
    <t>隆回</t>
  </si>
  <si>
    <t>武冈</t>
  </si>
  <si>
    <t>新宁</t>
  </si>
  <si>
    <t>绥宁</t>
  </si>
  <si>
    <t>城步</t>
  </si>
  <si>
    <t>表14：</t>
  </si>
  <si>
    <t>2023年市本级政府性基金转移支付分项目预算表</t>
  </si>
  <si>
    <t>项    目</t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</si>
  <si>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</si>
  <si>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</si>
  <si>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</si>
  <si>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</si>
  <si>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</si>
  <si>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</si>
  <si>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小型水库移民后期扶持基金支出</t>
  </si>
  <si>
    <t xml:space="preserve">  国有土地使用权出让收入安排的支出</t>
  </si>
  <si>
    <t xml:space="preserve">    征地和拆迁补偿支出</t>
  </si>
  <si>
    <t xml:space="preserve">    土地出让业务支出</t>
  </si>
  <si>
    <t xml:space="preserve">    其他国有土地使用权出让收入安排的支出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</si>
  <si>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</si>
  <si>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</si>
  <si>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</si>
  <si>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</si>
  <si>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</si>
  <si>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</si>
  <si>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>表17：</t>
  </si>
  <si>
    <t>2023年市本级国有资本经营收入预算表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</si>
  <si>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</si>
  <si>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</si>
  <si>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</si>
  <si>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</si>
  <si>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</si>
  <si>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本年收入合计</t>
  </si>
  <si>
    <t>表18：</t>
  </si>
  <si>
    <t>2023年市本级国有资本经营支出预算表</t>
  </si>
  <si>
    <t>一、教育支出</t>
  </si>
  <si>
    <t>二、科学技术支出</t>
  </si>
  <si>
    <t>三、文化体育与传媒支出</t>
  </si>
  <si>
    <t>四、社会保障和就业支出</t>
  </si>
  <si>
    <t>五、节能环保支出</t>
  </si>
  <si>
    <t>六、城乡社区支出</t>
  </si>
  <si>
    <t>七、农林水支出</t>
  </si>
  <si>
    <t>八、交通运输支出</t>
  </si>
  <si>
    <t>九、资源勘探电力信息等支出</t>
  </si>
  <si>
    <t>十、商业服务业等支出</t>
  </si>
  <si>
    <t>十一、其他支出</t>
  </si>
  <si>
    <t>十二、转移性支出</t>
  </si>
  <si>
    <t xml:space="preserve"> </t>
  </si>
  <si>
    <t>本年支出合计</t>
  </si>
  <si>
    <t>2023年邵阳市本级社会保险基金预算汇总表</t>
  </si>
  <si>
    <t xml:space="preserve">                                                                                                         单位：万元</t>
  </si>
  <si>
    <t>行次</t>
  </si>
  <si>
    <t>企业基本养老保险基金</t>
  </si>
  <si>
    <t>机关事业基本养老保险基金</t>
  </si>
  <si>
    <t>失业保险基金</t>
  </si>
  <si>
    <t>城镇职工医疗、城乡居民医疗、保险基金</t>
  </si>
  <si>
    <t>工伤保险基金</t>
  </si>
  <si>
    <t xml:space="preserve">一、上年结余 </t>
  </si>
  <si>
    <t>二、本年收入</t>
  </si>
  <si>
    <t>1、基金保费 收入</t>
  </si>
  <si>
    <t>2、利息收入</t>
  </si>
  <si>
    <t>3、财政补贴收入</t>
  </si>
  <si>
    <t>4、其他收入</t>
  </si>
  <si>
    <t>5、转移收入</t>
  </si>
  <si>
    <t>6、上级补助收入</t>
  </si>
  <si>
    <t>7、下级上解收入</t>
  </si>
  <si>
    <t>三、本年支出</t>
  </si>
  <si>
    <t>1、基本待遇支出</t>
  </si>
  <si>
    <t>8、其他支出</t>
  </si>
  <si>
    <t>9、转移支出</t>
  </si>
  <si>
    <t>10、补助下级支出</t>
  </si>
  <si>
    <t>11、上解上级支出</t>
  </si>
  <si>
    <t>四、年末滚存结余</t>
  </si>
  <si>
    <t>其中：当年结余</t>
  </si>
  <si>
    <t>注：企业基本养老保险、失业保险基金实行省级统筹，省里统一编制预决算。2022年工伤、医保实行市级统筹，市里统一编制预决算。</t>
  </si>
  <si>
    <r>
      <rPr>
        <sz val="12"/>
        <rFont val="宋体"/>
        <family val="0"/>
      </rPr>
      <t>表2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</si>
  <si>
    <t>2022年全市政府债务余额和限额情况表</t>
  </si>
  <si>
    <t>单位：亿元</t>
  </si>
  <si>
    <t>政府债务余额情况</t>
  </si>
  <si>
    <t>政府债务限额情况</t>
  </si>
  <si>
    <t>一般债务</t>
  </si>
  <si>
    <t>专项债务</t>
  </si>
  <si>
    <t>余额</t>
  </si>
  <si>
    <t>占比%</t>
  </si>
  <si>
    <t>邵阳市</t>
  </si>
  <si>
    <r>
      <rPr>
        <sz val="12"/>
        <rFont val="宋体"/>
        <family val="0"/>
      </rPr>
      <t>表2</t>
    </r>
    <r>
      <rPr>
        <sz val="12"/>
        <rFont val="宋体"/>
        <family val="0"/>
      </rPr>
      <t>4</t>
    </r>
    <r>
      <rPr>
        <sz val="12"/>
        <rFont val="宋体"/>
        <family val="0"/>
      </rPr>
      <t>：</t>
    </r>
  </si>
  <si>
    <t>邵阳市本级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</si>
</sst>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0_ "/>
    <numFmt numFmtId="179" formatCode="0_);[Red]\(0\)"/>
    <numFmt numFmtId="180" formatCode="#,##0_);[Red]\(#,##0\)"/>
    <numFmt numFmtId="181" formatCode="0_ "/>
  </numFmts>
  <fonts count="91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name val="SimSun"/>
      <family val="0"/>
    </font>
    <font>
      <b/>
      <sz val="13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color indexed="8"/>
      <name val="黑体"/>
      <family val="3"/>
    </font>
    <font>
      <sz val="12"/>
      <color indexed="8"/>
      <name val="宋体_GB2312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3"/>
      <name val="仿宋"/>
      <family val="3"/>
    </font>
    <font>
      <b/>
      <sz val="12"/>
      <name val="仿宋"/>
      <family val="3"/>
    </font>
    <font>
      <sz val="18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仿宋_GB2312"/>
      <family val="3"/>
    </font>
    <font>
      <b/>
      <sz val="16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b/>
      <sz val="18"/>
      <name val="华文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20"/>
      <name val="黑体"/>
      <family val="3"/>
    </font>
    <font>
      <b/>
      <sz val="19"/>
      <name val="SimSun"/>
      <family val="0"/>
    </font>
    <font>
      <b/>
      <sz val="9"/>
      <name val="SimSun"/>
      <family val="0"/>
    </font>
    <font>
      <sz val="8"/>
      <name val="SimSun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name val="华文宋体"/>
      <family val="0"/>
    </font>
    <font>
      <sz val="12"/>
      <color indexed="8"/>
      <name val="宋体"/>
      <family val="0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6"/>
      <name val="华文宋体"/>
      <family val="0"/>
    </font>
    <font>
      <b/>
      <sz val="10"/>
      <name val="宋体"/>
      <family val="0"/>
    </font>
    <font>
      <sz val="11"/>
      <name val="楷体_GB2312"/>
      <family val="3"/>
    </font>
    <font>
      <b/>
      <sz val="18"/>
      <name val="宋体"/>
      <family val="0"/>
    </font>
    <font>
      <b/>
      <sz val="18"/>
      <name val="Times New Roman"/>
      <family val="1"/>
    </font>
    <font>
      <sz val="12"/>
      <color indexed="8"/>
      <name val="楷体_GB2312"/>
      <family val="3"/>
    </font>
    <font>
      <sz val="24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Courier"/>
      <family val="2"/>
    </font>
    <font>
      <sz val="10"/>
      <name val="Helv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1" fillId="0" borderId="0" applyFont="0" applyFill="0" applyBorder="0" applyAlignment="0" applyProtection="0"/>
    <xf numFmtId="0" fontId="72" fillId="2" borderId="0" applyNumberFormat="0" applyBorder="0" applyAlignment="0" applyProtection="0"/>
    <xf numFmtId="0" fontId="73" fillId="3" borderId="1" applyNumberFormat="0" applyAlignment="0" applyProtection="0"/>
    <xf numFmtId="44" fontId="71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72" fillId="4" borderId="0" applyNumberFormat="0" applyBorder="0" applyAlignment="0" applyProtection="0"/>
    <xf numFmtId="0" fontId="74" fillId="5" borderId="0" applyNumberFormat="0" applyBorder="0" applyAlignment="0" applyProtection="0"/>
    <xf numFmtId="43" fontId="71" fillId="0" borderId="0" applyFont="0" applyFill="0" applyBorder="0" applyAlignment="0" applyProtection="0"/>
    <xf numFmtId="0" fontId="75" fillId="6" borderId="0" applyNumberFormat="0" applyBorder="0" applyAlignment="0" applyProtection="0"/>
    <xf numFmtId="0" fontId="76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7" borderId="2" applyNumberFormat="0" applyFont="0" applyAlignment="0" applyProtection="0"/>
    <xf numFmtId="0" fontId="0" fillId="0" borderId="0">
      <alignment/>
      <protection/>
    </xf>
    <xf numFmtId="0" fontId="75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>
      <alignment/>
      <protection/>
    </xf>
    <xf numFmtId="0" fontId="80" fillId="0" borderId="0" applyNumberFormat="0" applyFill="0" applyBorder="0" applyAlignment="0" applyProtection="0"/>
    <xf numFmtId="176" fontId="51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0" borderId="3" applyNumberFormat="0" applyFill="0" applyAlignment="0" applyProtection="0"/>
    <xf numFmtId="0" fontId="75" fillId="9" borderId="0" applyNumberFormat="0" applyBorder="0" applyAlignment="0" applyProtection="0"/>
    <xf numFmtId="0" fontId="78" fillId="0" borderId="4" applyNumberFormat="0" applyFill="0" applyAlignment="0" applyProtection="0"/>
    <xf numFmtId="0" fontId="84" fillId="10" borderId="5" applyNumberFormat="0" applyAlignment="0" applyProtection="0"/>
    <xf numFmtId="0" fontId="22" fillId="0" borderId="0">
      <alignment/>
      <protection/>
    </xf>
    <xf numFmtId="0" fontId="75" fillId="11" borderId="0" applyNumberFormat="0" applyBorder="0" applyAlignment="0" applyProtection="0"/>
    <xf numFmtId="0" fontId="85" fillId="10" borderId="1" applyNumberFormat="0" applyAlignment="0" applyProtection="0"/>
    <xf numFmtId="0" fontId="0" fillId="0" borderId="0" applyProtection="0">
      <alignment vertical="center"/>
    </xf>
    <xf numFmtId="0" fontId="86" fillId="12" borderId="6" applyNumberFormat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47" fillId="15" borderId="0" applyNumberFormat="0" applyBorder="0" applyAlignment="0" applyProtection="0"/>
    <xf numFmtId="0" fontId="89" fillId="16" borderId="0" applyNumberFormat="0" applyBorder="0" applyAlignment="0" applyProtection="0"/>
    <xf numFmtId="0" fontId="90" fillId="17" borderId="0" applyNumberFormat="0" applyBorder="0" applyAlignment="0" applyProtection="0"/>
    <xf numFmtId="0" fontId="72" fillId="18" borderId="0" applyNumberFormat="0" applyBorder="0" applyAlignment="0" applyProtection="0"/>
    <xf numFmtId="0" fontId="75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55" fillId="15" borderId="0" applyNumberFormat="0" applyBorder="0" applyAlignment="0" applyProtection="0"/>
    <xf numFmtId="0" fontId="75" fillId="24" borderId="0" applyNumberFormat="0" applyBorder="0" applyAlignment="0" applyProtection="0"/>
    <xf numFmtId="41" fontId="0" fillId="0" borderId="0" applyFont="0" applyFill="0" applyBorder="0" applyAlignment="0" applyProtection="0"/>
    <xf numFmtId="0" fontId="75" fillId="25" borderId="0" applyNumberFormat="0" applyBorder="0" applyAlignment="0" applyProtection="0"/>
    <xf numFmtId="37" fontId="63" fillId="0" borderId="0">
      <alignment/>
      <protection/>
    </xf>
    <xf numFmtId="0" fontId="72" fillId="26" borderId="0" applyNumberFormat="0" applyBorder="0" applyAlignment="0" applyProtection="0"/>
    <xf numFmtId="0" fontId="47" fillId="15" borderId="0" applyNumberFormat="0" applyBorder="0" applyAlignment="0" applyProtection="0"/>
    <xf numFmtId="0" fontId="72" fillId="27" borderId="0" applyNumberFormat="0" applyBorder="0" applyAlignment="0" applyProtection="0"/>
    <xf numFmtId="0" fontId="75" fillId="28" borderId="0" applyNumberFormat="0" applyBorder="0" applyAlignment="0" applyProtection="0"/>
    <xf numFmtId="0" fontId="72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47" fillId="15" borderId="0" applyNumberFormat="0" applyBorder="0" applyAlignment="0" applyProtection="0"/>
    <xf numFmtId="0" fontId="72" fillId="32" borderId="0" applyNumberFormat="0" applyBorder="0" applyAlignment="0" applyProtection="0"/>
    <xf numFmtId="0" fontId="75" fillId="33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45" fillId="0" borderId="9" applyNumberFormat="0" applyAlignment="0" applyProtection="0"/>
    <xf numFmtId="0" fontId="45" fillId="0" borderId="10">
      <alignment horizontal="left" vertical="center"/>
      <protection/>
    </xf>
    <xf numFmtId="0" fontId="47" fillId="15" borderId="0" applyNumberFormat="0" applyBorder="0" applyAlignment="0" applyProtection="0"/>
    <xf numFmtId="0" fontId="55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3" fillId="0" borderId="12" xfId="89" applyNumberFormat="1" applyFont="1" applyFill="1" applyBorder="1" applyAlignment="1">
      <alignment horizontal="center" vertical="center" wrapText="1"/>
      <protection/>
    </xf>
    <xf numFmtId="10" fontId="3" fillId="0" borderId="12" xfId="89" applyNumberFormat="1" applyFont="1" applyFill="1" applyBorder="1" applyAlignment="1">
      <alignment horizontal="center" vertical="center" wrapText="1"/>
      <protection/>
    </xf>
    <xf numFmtId="0" fontId="0" fillId="0" borderId="0" xfId="86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4" fontId="3" fillId="0" borderId="12" xfId="89" applyNumberFormat="1" applyFont="1" applyFill="1" applyBorder="1" applyAlignment="1">
      <alignment horizontal="center" vertical="center" wrapText="1"/>
      <protection/>
    </xf>
    <xf numFmtId="10" fontId="3" fillId="0" borderId="12" xfId="89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7" fillId="0" borderId="0" xfId="94" applyFont="1" applyFill="1" applyBorder="1" applyAlignment="1">
      <alignment horizontal="center" vertical="center"/>
      <protection/>
    </xf>
    <xf numFmtId="0" fontId="8" fillId="0" borderId="0" xfId="94" applyFont="1" applyFill="1" applyBorder="1" applyAlignment="1">
      <alignment vertical="center"/>
      <protection/>
    </xf>
    <xf numFmtId="0" fontId="9" fillId="0" borderId="13" xfId="94" applyFont="1" applyFill="1" applyBorder="1" applyAlignment="1">
      <alignment horizontal="right" vertical="center"/>
      <protection/>
    </xf>
    <xf numFmtId="0" fontId="10" fillId="0" borderId="13" xfId="0" applyFont="1" applyFill="1" applyBorder="1" applyAlignment="1">
      <alignment horizontal="right" vertical="center"/>
    </xf>
    <xf numFmtId="0" fontId="11" fillId="0" borderId="11" xfId="94" applyFont="1" applyFill="1" applyBorder="1" applyAlignment="1">
      <alignment horizontal="center" vertical="center" wrapText="1"/>
      <protection/>
    </xf>
    <xf numFmtId="0" fontId="11" fillId="0" borderId="11" xfId="94" applyFont="1" applyFill="1" applyBorder="1" applyAlignment="1">
      <alignment horizontal="center" vertical="center"/>
      <protection/>
    </xf>
    <xf numFmtId="177" fontId="11" fillId="0" borderId="11" xfId="94" applyNumberFormat="1" applyFont="1" applyFill="1" applyBorder="1" applyAlignment="1">
      <alignment horizontal="center" vertical="center" wrapText="1"/>
      <protection/>
    </xf>
    <xf numFmtId="0" fontId="12" fillId="0" borderId="11" xfId="94" applyFont="1" applyFill="1" applyBorder="1" applyAlignment="1">
      <alignment horizontal="center" vertical="center" wrapText="1"/>
      <protection/>
    </xf>
    <xf numFmtId="0" fontId="12" fillId="0" borderId="11" xfId="94" applyFont="1" applyFill="1" applyBorder="1" applyAlignment="1">
      <alignment horizontal="left" vertical="center"/>
      <protection/>
    </xf>
    <xf numFmtId="177" fontId="12" fillId="0" borderId="11" xfId="94" applyNumberFormat="1" applyFont="1" applyFill="1" applyBorder="1" applyAlignment="1">
      <alignment horizontal="center" vertical="center" wrapText="1"/>
      <protection/>
    </xf>
    <xf numFmtId="177" fontId="12" fillId="0" borderId="11" xfId="41" applyNumberFormat="1" applyFont="1" applyFill="1" applyBorder="1" applyAlignment="1">
      <alignment horizontal="center" vertical="center"/>
      <protection/>
    </xf>
    <xf numFmtId="177" fontId="12" fillId="0" borderId="11" xfId="94" applyNumberFormat="1" applyFont="1" applyFill="1" applyBorder="1" applyAlignment="1">
      <alignment horizontal="center" vertical="center"/>
      <protection/>
    </xf>
    <xf numFmtId="0" fontId="10" fillId="0" borderId="11" xfId="94" applyFont="1" applyFill="1" applyBorder="1" applyAlignment="1">
      <alignment horizontal="center" vertical="center" wrapText="1"/>
      <protection/>
    </xf>
    <xf numFmtId="0" fontId="10" fillId="0" borderId="11" xfId="94" applyFont="1" applyFill="1" applyBorder="1" applyAlignment="1">
      <alignment horizontal="left" vertical="center"/>
      <protection/>
    </xf>
    <xf numFmtId="177" fontId="10" fillId="0" borderId="11" xfId="94" applyNumberFormat="1" applyFont="1" applyFill="1" applyBorder="1" applyAlignment="1">
      <alignment horizontal="center" vertical="center"/>
      <protection/>
    </xf>
    <xf numFmtId="177" fontId="10" fillId="0" borderId="11" xfId="41" applyNumberFormat="1" applyFont="1" applyFill="1" applyBorder="1" applyAlignment="1">
      <alignment horizontal="center" vertical="center"/>
      <protection/>
    </xf>
    <xf numFmtId="177" fontId="10" fillId="0" borderId="11" xfId="94" applyNumberFormat="1" applyFont="1" applyFill="1" applyBorder="1" applyAlignment="1" applyProtection="1">
      <alignment horizontal="center" vertical="center"/>
      <protection locked="0"/>
    </xf>
    <xf numFmtId="177" fontId="10" fillId="0" borderId="11" xfId="41" applyNumberFormat="1" applyFont="1" applyFill="1" applyBorder="1" applyAlignment="1">
      <alignment horizontal="center"/>
      <protection/>
    </xf>
    <xf numFmtId="177" fontId="10" fillId="0" borderId="11" xfId="94" applyNumberFormat="1" applyFont="1" applyFill="1" applyBorder="1" applyAlignment="1">
      <alignment horizontal="center"/>
      <protection/>
    </xf>
    <xf numFmtId="177" fontId="10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86" applyFont="1">
      <alignment vertical="center"/>
      <protection/>
    </xf>
    <xf numFmtId="0" fontId="13" fillId="0" borderId="0" xfId="86" applyNumberFormat="1" applyFont="1" applyFill="1" applyBorder="1" applyAlignment="1" applyProtection="1">
      <alignment horizontal="center" vertical="center"/>
      <protection/>
    </xf>
    <xf numFmtId="0" fontId="14" fillId="0" borderId="0" xfId="86" applyNumberFormat="1" applyFont="1" applyFill="1" applyBorder="1" applyAlignment="1" applyProtection="1">
      <alignment horizontal="center" vertical="center"/>
      <protection/>
    </xf>
    <xf numFmtId="0" fontId="15" fillId="0" borderId="0" xfId="86" applyNumberFormat="1" applyFont="1" applyFill="1" applyBorder="1" applyAlignment="1" applyProtection="1">
      <alignment horizontal="right" vertical="center"/>
      <protection/>
    </xf>
    <xf numFmtId="178" fontId="16" fillId="0" borderId="14" xfId="0" applyNumberFormat="1" applyFont="1" applyFill="1" applyBorder="1" applyAlignment="1" applyProtection="1">
      <alignment horizontal="center" vertical="center"/>
      <protection/>
    </xf>
    <xf numFmtId="178" fontId="1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44" applyFont="1" applyBorder="1" applyAlignment="1" applyProtection="1">
      <alignment horizontal="left" vertical="center"/>
      <protection/>
    </xf>
    <xf numFmtId="178" fontId="1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44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179" fontId="1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44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177" fontId="2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9" fontId="2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86" applyAlignment="1">
      <alignment horizontal="right" vertical="center"/>
      <protection/>
    </xf>
    <xf numFmtId="0" fontId="0" fillId="0" borderId="11" xfId="86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" fontId="5" fillId="0" borderId="11" xfId="86" applyNumberFormat="1" applyFont="1" applyBorder="1" applyAlignment="1">
      <alignment horizontal="center" vertical="center"/>
      <protection/>
    </xf>
    <xf numFmtId="0" fontId="22" fillId="0" borderId="0" xfId="93">
      <alignment/>
      <protection/>
    </xf>
    <xf numFmtId="0" fontId="0" fillId="0" borderId="0" xfId="86" applyFont="1">
      <alignment vertical="center"/>
      <protection/>
    </xf>
    <xf numFmtId="0" fontId="2" fillId="0" borderId="0" xfId="93" applyFont="1">
      <alignment/>
      <protection/>
    </xf>
    <xf numFmtId="0" fontId="22" fillId="0" borderId="0" xfId="93" applyAlignment="1">
      <alignment horizontal="center"/>
      <protection/>
    </xf>
    <xf numFmtId="178" fontId="22" fillId="0" borderId="0" xfId="93" applyNumberFormat="1" applyAlignment="1">
      <alignment horizontal="center"/>
      <protection/>
    </xf>
    <xf numFmtId="0" fontId="23" fillId="0" borderId="0" xfId="93" applyFont="1" applyAlignment="1" applyProtection="1">
      <alignment horizontal="center"/>
      <protection locked="0"/>
    </xf>
    <xf numFmtId="0" fontId="23" fillId="0" borderId="0" xfId="93" applyFont="1" applyAlignment="1" applyProtection="1">
      <alignment/>
      <protection locked="0"/>
    </xf>
    <xf numFmtId="178" fontId="18" fillId="0" borderId="0" xfId="93" applyNumberFormat="1" applyFont="1">
      <alignment/>
      <protection/>
    </xf>
    <xf numFmtId="178" fontId="19" fillId="0" borderId="0" xfId="93" applyNumberFormat="1" applyFont="1" applyAlignment="1">
      <alignment horizontal="right" vertical="center"/>
      <protection/>
    </xf>
    <xf numFmtId="178" fontId="0" fillId="0" borderId="17" xfId="93" applyNumberFormat="1" applyFont="1" applyBorder="1" applyAlignment="1">
      <alignment horizontal="center" vertical="center" wrapText="1"/>
      <protection/>
    </xf>
    <xf numFmtId="178" fontId="0" fillId="0" borderId="18" xfId="93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1" fontId="24" fillId="0" borderId="11" xfId="0" applyNumberFormat="1" applyFont="1" applyFill="1" applyBorder="1" applyAlignment="1" applyProtection="1">
      <alignment horizontal="center" vertical="center"/>
      <protection locked="0"/>
    </xf>
    <xf numFmtId="1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93" applyFont="1">
      <alignment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18" xfId="93" applyFont="1" applyBorder="1" applyAlignment="1">
      <alignment horizontal="center" vertical="center"/>
      <protection/>
    </xf>
    <xf numFmtId="3" fontId="0" fillId="0" borderId="19" xfId="19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3" fillId="0" borderId="0" xfId="93" applyFont="1" applyFill="1" applyAlignment="1" applyProtection="1">
      <alignment horizontal="center"/>
      <protection locked="0"/>
    </xf>
    <xf numFmtId="0" fontId="23" fillId="0" borderId="0" xfId="93" applyFont="1" applyFill="1" applyBorder="1" applyAlignment="1" applyProtection="1">
      <alignment/>
      <protection locked="0"/>
    </xf>
    <xf numFmtId="0" fontId="26" fillId="0" borderId="0" xfId="93" applyFont="1" applyFill="1" applyBorder="1" applyAlignment="1" applyProtection="1">
      <alignment horizontal="center"/>
      <protection locked="0"/>
    </xf>
    <xf numFmtId="178" fontId="18" fillId="0" borderId="0" xfId="93" applyNumberFormat="1" applyFont="1" applyFill="1" applyBorder="1" applyAlignment="1">
      <alignment/>
      <protection/>
    </xf>
    <xf numFmtId="0" fontId="2" fillId="0" borderId="20" xfId="93" applyFont="1" applyFill="1" applyBorder="1" applyAlignment="1">
      <alignment horizontal="right"/>
      <protection/>
    </xf>
    <xf numFmtId="178" fontId="0" fillId="0" borderId="17" xfId="93" applyNumberFormat="1" applyFont="1" applyFill="1" applyBorder="1" applyAlignment="1">
      <alignment horizontal="center" vertical="center" wrapText="1"/>
      <protection/>
    </xf>
    <xf numFmtId="178" fontId="0" fillId="0" borderId="11" xfId="93" applyNumberFormat="1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93" applyFont="1" applyFill="1" applyBorder="1" applyAlignment="1">
      <alignment/>
      <protection/>
    </xf>
    <xf numFmtId="0" fontId="2" fillId="0" borderId="0" xfId="93" applyFont="1" applyFill="1" applyBorder="1" applyAlignment="1">
      <alignment/>
      <protection/>
    </xf>
    <xf numFmtId="0" fontId="22" fillId="0" borderId="0" xfId="93" applyFont="1" applyFill="1" applyBorder="1" applyAlignment="1">
      <alignment horizontal="center"/>
      <protection/>
    </xf>
    <xf numFmtId="178" fontId="22" fillId="0" borderId="0" xfId="93" applyNumberFormat="1" applyFont="1" applyFill="1" applyBorder="1" applyAlignment="1">
      <alignment horizontal="center"/>
      <protection/>
    </xf>
    <xf numFmtId="0" fontId="0" fillId="0" borderId="0" xfId="93" applyFont="1" applyFill="1" applyBorder="1" applyAlignment="1">
      <alignment/>
      <protection/>
    </xf>
    <xf numFmtId="0" fontId="0" fillId="0" borderId="0" xfId="93" applyFont="1" applyFill="1" applyBorder="1" applyAlignment="1">
      <alignment horizontal="right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92" applyFont="1" applyFill="1" applyBorder="1" applyAlignment="1">
      <alignment/>
      <protection/>
    </xf>
    <xf numFmtId="0" fontId="0" fillId="0" borderId="0" xfId="92" applyFont="1" applyBorder="1" applyAlignment="1">
      <alignment/>
      <protection/>
    </xf>
    <xf numFmtId="0" fontId="2" fillId="0" borderId="0" xfId="93" applyFont="1" applyFill="1" applyBorder="1" applyAlignment="1">
      <alignment vertical="center"/>
      <protection/>
    </xf>
    <xf numFmtId="0" fontId="32" fillId="0" borderId="0" xfId="92" applyFont="1" applyFill="1" applyBorder="1" applyAlignment="1">
      <alignment horizontal="center" vertical="center"/>
      <protection/>
    </xf>
    <xf numFmtId="0" fontId="21" fillId="0" borderId="0" xfId="92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right" vertical="center"/>
      <protection/>
    </xf>
    <xf numFmtId="0" fontId="33" fillId="0" borderId="11" xfId="92" applyFont="1" applyFill="1" applyBorder="1" applyAlignment="1">
      <alignment horizontal="center" vertical="center"/>
      <protection/>
    </xf>
    <xf numFmtId="0" fontId="33" fillId="0" borderId="17" xfId="92" applyFont="1" applyFill="1" applyBorder="1" applyAlignment="1">
      <alignment horizontal="center" vertical="center"/>
      <protection/>
    </xf>
    <xf numFmtId="0" fontId="33" fillId="0" borderId="22" xfId="92" applyNumberFormat="1" applyFont="1" applyFill="1" applyBorder="1" applyAlignment="1" applyProtection="1">
      <alignment horizontal="center" vertical="center"/>
      <protection/>
    </xf>
    <xf numFmtId="180" fontId="33" fillId="0" borderId="11" xfId="92" applyNumberFormat="1" applyFont="1" applyFill="1" applyBorder="1" applyAlignment="1">
      <alignment horizontal="right" vertical="center"/>
      <protection/>
    </xf>
    <xf numFmtId="0" fontId="33" fillId="0" borderId="11" xfId="92" applyNumberFormat="1" applyFont="1" applyFill="1" applyBorder="1" applyAlignment="1" applyProtection="1">
      <alignment vertical="center"/>
      <protection/>
    </xf>
    <xf numFmtId="180" fontId="33" fillId="0" borderId="23" xfId="92" applyNumberFormat="1" applyFont="1" applyFill="1" applyBorder="1" applyAlignment="1">
      <alignment horizontal="right" vertical="center"/>
      <protection/>
    </xf>
    <xf numFmtId="0" fontId="0" fillId="0" borderId="11" xfId="92" applyFont="1" applyFill="1" applyBorder="1" applyAlignment="1">
      <alignment vertical="center"/>
      <protection/>
    </xf>
    <xf numFmtId="0" fontId="22" fillId="0" borderId="0" xfId="93" applyFont="1" applyBorder="1">
      <alignment/>
      <protection/>
    </xf>
    <xf numFmtId="0" fontId="31" fillId="0" borderId="0" xfId="74" applyFont="1" applyBorder="1" applyAlignment="1">
      <alignment horizontal="center" vertical="center"/>
      <protection/>
    </xf>
    <xf numFmtId="0" fontId="31" fillId="0" borderId="0" xfId="74" applyFont="1" applyBorder="1" applyAlignment="1">
      <alignment/>
      <protection/>
    </xf>
    <xf numFmtId="0" fontId="2" fillId="0" borderId="0" xfId="93" applyFont="1" applyBorder="1">
      <alignment/>
      <protection/>
    </xf>
    <xf numFmtId="0" fontId="34" fillId="0" borderId="0" xfId="74" applyFont="1" applyBorder="1" applyAlignment="1">
      <alignment horizontal="center" vertical="center"/>
      <protection/>
    </xf>
    <xf numFmtId="0" fontId="35" fillId="36" borderId="0" xfId="74" applyFont="1" applyFill="1" applyBorder="1" applyAlignment="1">
      <alignment vertical="center"/>
      <protection/>
    </xf>
    <xf numFmtId="0" fontId="34" fillId="0" borderId="0" xfId="74" applyFont="1" applyBorder="1" applyAlignment="1">
      <alignment horizontal="center"/>
      <protection/>
    </xf>
    <xf numFmtId="0" fontId="19" fillId="0" borderId="0" xfId="74" applyFont="1" applyBorder="1" applyAlignment="1">
      <alignment horizontal="center"/>
      <protection/>
    </xf>
    <xf numFmtId="0" fontId="35" fillId="36" borderId="11" xfId="74" applyFont="1" applyFill="1" applyBorder="1" applyAlignment="1">
      <alignment horizontal="center" vertical="center"/>
      <protection/>
    </xf>
    <xf numFmtId="0" fontId="22" fillId="0" borderId="11" xfId="74" applyFont="1" applyBorder="1" applyAlignment="1">
      <alignment horizontal="center" vertical="center"/>
      <protection/>
    </xf>
    <xf numFmtId="0" fontId="31" fillId="36" borderId="11" xfId="74" applyFont="1" applyFill="1" applyBorder="1" applyAlignment="1">
      <alignment horizontal="center" vertical="center"/>
      <protection/>
    </xf>
    <xf numFmtId="0" fontId="33" fillId="36" borderId="11" xfId="74" applyFont="1" applyFill="1" applyBorder="1" applyAlignment="1">
      <alignment horizontal="center" vertical="center"/>
      <protection/>
    </xf>
    <xf numFmtId="180" fontId="33" fillId="36" borderId="11" xfId="74" applyNumberFormat="1" applyFont="1" applyFill="1" applyBorder="1" applyAlignment="1">
      <alignment horizontal="right" vertical="center"/>
      <protection/>
    </xf>
    <xf numFmtId="177" fontId="33" fillId="36" borderId="11" xfId="74" applyNumberFormat="1" applyFont="1" applyFill="1" applyBorder="1" applyAlignment="1">
      <alignment horizontal="right" vertical="center"/>
      <protection/>
    </xf>
    <xf numFmtId="0" fontId="33" fillId="36" borderId="22" xfId="74" applyFont="1" applyFill="1" applyBorder="1" applyAlignment="1">
      <alignment horizontal="center" vertical="center"/>
      <protection/>
    </xf>
    <xf numFmtId="180" fontId="33" fillId="36" borderId="11" xfId="74" applyNumberFormat="1" applyFont="1" applyFill="1" applyBorder="1" applyAlignment="1">
      <alignment horizontal="center" vertical="center"/>
      <protection/>
    </xf>
    <xf numFmtId="180" fontId="35" fillId="36" borderId="11" xfId="74" applyNumberFormat="1" applyFont="1" applyFill="1" applyBorder="1" applyAlignment="1">
      <alignment horizontal="right" vertical="center"/>
      <protection/>
    </xf>
    <xf numFmtId="180" fontId="35" fillId="36" borderId="11" xfId="74" applyNumberFormat="1" applyFont="1" applyFill="1" applyBorder="1" applyAlignment="1">
      <alignment horizontal="center" vertical="center"/>
      <protection/>
    </xf>
    <xf numFmtId="0" fontId="19" fillId="0" borderId="0" xfId="74" applyFont="1" applyBorder="1" applyAlignment="1">
      <alignment horizontal="center" vertical="center"/>
      <protection/>
    </xf>
    <xf numFmtId="0" fontId="22" fillId="0" borderId="0" xfId="93" applyFont="1">
      <alignment/>
      <protection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 applyProtection="1">
      <alignment horizontal="left" vertical="center" wrapText="1"/>
      <protection/>
    </xf>
    <xf numFmtId="181" fontId="25" fillId="0" borderId="11" xfId="112" applyNumberFormat="1" applyFont="1" applyBorder="1" applyAlignment="1">
      <alignment horizontal="right" vertical="center"/>
      <protection/>
    </xf>
    <xf numFmtId="1" fontId="25" fillId="0" borderId="11" xfId="0" applyNumberFormat="1" applyFont="1" applyFill="1" applyBorder="1" applyAlignment="1">
      <alignment horizontal="right" vertical="center"/>
    </xf>
    <xf numFmtId="181" fontId="25" fillId="0" borderId="24" xfId="0" applyNumberFormat="1" applyFont="1" applyFill="1" applyBorder="1" applyAlignment="1">
      <alignment vertical="center"/>
    </xf>
    <xf numFmtId="1" fontId="25" fillId="0" borderId="11" xfId="0" applyNumberFormat="1" applyFont="1" applyFill="1" applyBorder="1" applyAlignment="1" applyProtection="1">
      <alignment vertical="center"/>
      <protection locked="0"/>
    </xf>
    <xf numFmtId="0" fontId="19" fillId="0" borderId="22" xfId="0" applyNumberFormat="1" applyFont="1" applyFill="1" applyBorder="1" applyAlignment="1" applyProtection="1">
      <alignment horizontal="left" vertical="center" wrapText="1"/>
      <protection/>
    </xf>
    <xf numFmtId="0" fontId="37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0" xfId="93" applyFont="1" applyAlignment="1">
      <alignment horizontal="center"/>
      <protection/>
    </xf>
    <xf numFmtId="178" fontId="22" fillId="0" borderId="0" xfId="93" applyNumberFormat="1" applyFont="1" applyAlignment="1">
      <alignment horizontal="center"/>
      <protection/>
    </xf>
    <xf numFmtId="1" fontId="2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38" fillId="0" borderId="0" xfId="0" applyNumberFormat="1" applyFont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8" fontId="0" fillId="0" borderId="25" xfId="93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178" fontId="0" fillId="0" borderId="23" xfId="93" applyNumberFormat="1" applyFont="1" applyFill="1" applyBorder="1" applyAlignment="1">
      <alignment horizontal="center" vertical="center" wrapText="1"/>
      <protection/>
    </xf>
    <xf numFmtId="1" fontId="25" fillId="0" borderId="11" xfId="93" applyNumberFormat="1" applyFont="1" applyFill="1" applyBorder="1" applyAlignment="1">
      <alignment horizontal="right" vertical="center"/>
      <protection/>
    </xf>
    <xf numFmtId="178" fontId="25" fillId="0" borderId="11" xfId="93" applyNumberFormat="1" applyFont="1" applyFill="1" applyBorder="1" applyAlignment="1">
      <alignment horizontal="right" vertical="center"/>
      <protection/>
    </xf>
    <xf numFmtId="1" fontId="24" fillId="0" borderId="11" xfId="0" applyNumberFormat="1" applyFont="1" applyFill="1" applyBorder="1" applyAlignment="1" applyProtection="1">
      <alignment vertical="center"/>
      <protection locked="0"/>
    </xf>
    <xf numFmtId="0" fontId="25" fillId="0" borderId="26" xfId="0" applyFont="1" applyBorder="1" applyAlignment="1">
      <alignment vertical="center" wrapText="1"/>
    </xf>
    <xf numFmtId="0" fontId="0" fillId="0" borderId="17" xfId="93" applyFont="1" applyFill="1" applyBorder="1" applyAlignment="1">
      <alignment horizontal="center" vertical="center"/>
      <protection/>
    </xf>
    <xf numFmtId="178" fontId="0" fillId="0" borderId="17" xfId="93" applyNumberFormat="1" applyFont="1" applyFill="1" applyBorder="1" applyAlignment="1">
      <alignment horizontal="center" vertical="center" wrapText="1"/>
      <protection/>
    </xf>
    <xf numFmtId="0" fontId="0" fillId="0" borderId="18" xfId="93" applyFont="1" applyFill="1" applyBorder="1" applyAlignment="1">
      <alignment horizontal="center" vertical="center"/>
      <protection/>
    </xf>
    <xf numFmtId="178" fontId="0" fillId="0" borderId="18" xfId="93" applyNumberFormat="1" applyFont="1" applyFill="1" applyBorder="1" applyAlignment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/>
      <protection locked="0"/>
    </xf>
    <xf numFmtId="1" fontId="10" fillId="0" borderId="11" xfId="93" applyNumberFormat="1" applyFont="1" applyFill="1" applyBorder="1" applyAlignment="1">
      <alignment horizontal="center" vertical="center"/>
      <protection/>
    </xf>
    <xf numFmtId="179" fontId="10" fillId="0" borderId="11" xfId="93" applyNumberFormat="1" applyFont="1" applyFill="1" applyBorder="1" applyAlignment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/>
      <protection locked="0"/>
    </xf>
    <xf numFmtId="181" fontId="10" fillId="0" borderId="11" xfId="0" applyNumberFormat="1" applyFont="1" applyFill="1" applyBorder="1" applyAlignment="1">
      <alignment horizontal="center" vertical="center"/>
    </xf>
    <xf numFmtId="0" fontId="0" fillId="0" borderId="11" xfId="93" applyFont="1" applyFill="1" applyBorder="1" applyAlignment="1" applyProtection="1">
      <alignment/>
      <protection locked="0"/>
    </xf>
    <xf numFmtId="0" fontId="10" fillId="0" borderId="11" xfId="93" applyFont="1" applyFill="1" applyBorder="1" applyAlignment="1">
      <alignment horizontal="center" vertical="center"/>
      <protection/>
    </xf>
    <xf numFmtId="0" fontId="5" fillId="0" borderId="11" xfId="93" applyFont="1" applyFill="1" applyBorder="1" applyAlignment="1" applyProtection="1">
      <alignment/>
      <protection locked="0"/>
    </xf>
    <xf numFmtId="0" fontId="0" fillId="0" borderId="11" xfId="93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181" fontId="10" fillId="0" borderId="11" xfId="93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1" fontId="9" fillId="0" borderId="11" xfId="93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179" fontId="25" fillId="0" borderId="11" xfId="93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90" applyFont="1">
      <alignment/>
      <protection/>
    </xf>
    <xf numFmtId="0" fontId="25" fillId="0" borderId="0" xfId="90" applyFont="1" applyAlignment="1">
      <alignment horizontal="center" vertical="center"/>
      <protection/>
    </xf>
    <xf numFmtId="0" fontId="25" fillId="0" borderId="0" xfId="90" applyFont="1">
      <alignment/>
      <protection/>
    </xf>
    <xf numFmtId="0" fontId="0" fillId="0" borderId="0" xfId="90">
      <alignment/>
      <protection/>
    </xf>
    <xf numFmtId="1" fontId="23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90" applyFont="1" applyAlignment="1">
      <alignment horizontal="center"/>
      <protection/>
    </xf>
    <xf numFmtId="0" fontId="38" fillId="0" borderId="0" xfId="90" applyFont="1" applyAlignment="1">
      <alignment horizontal="right" vertical="center"/>
      <protection/>
    </xf>
    <xf numFmtId="0" fontId="0" fillId="0" borderId="11" xfId="90" applyFont="1" applyFill="1" applyBorder="1" applyAlignment="1">
      <alignment horizontal="center" vertical="center" wrapText="1"/>
      <protection/>
    </xf>
    <xf numFmtId="0" fontId="25" fillId="0" borderId="11" xfId="90" applyFont="1" applyFill="1" applyBorder="1" applyAlignment="1">
      <alignment horizontal="left" vertical="center"/>
      <protection/>
    </xf>
    <xf numFmtId="181" fontId="25" fillId="0" borderId="11" xfId="90" applyNumberFormat="1" applyFont="1" applyFill="1" applyBorder="1" applyAlignment="1">
      <alignment horizontal="right" vertical="center"/>
      <protection/>
    </xf>
    <xf numFmtId="0" fontId="25" fillId="0" borderId="11" xfId="91" applyFont="1" applyFill="1" applyBorder="1" applyAlignment="1">
      <alignment horizontal="left" vertical="center"/>
      <protection/>
    </xf>
    <xf numFmtId="0" fontId="25" fillId="35" borderId="11" xfId="90" applyFont="1" applyFill="1" applyBorder="1" applyAlignment="1">
      <alignment horizontal="right" vertical="center"/>
      <protection/>
    </xf>
    <xf numFmtId="0" fontId="25" fillId="0" borderId="11" xfId="91" applyFont="1" applyFill="1" applyBorder="1" applyAlignment="1">
      <alignment horizontal="right" vertical="center"/>
      <protection/>
    </xf>
    <xf numFmtId="0" fontId="25" fillId="0" borderId="11" xfId="90" applyFont="1" applyFill="1" applyBorder="1" applyAlignment="1">
      <alignment horizontal="right" vertical="center"/>
      <protection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0" fillId="0" borderId="0" xfId="90" applyFont="1" applyAlignment="1">
      <alignment horizontal="center"/>
      <protection/>
    </xf>
    <xf numFmtId="0" fontId="0" fillId="0" borderId="0" xfId="90" applyFont="1" applyAlignment="1">
      <alignment horizontal="right"/>
      <protection/>
    </xf>
    <xf numFmtId="0" fontId="41" fillId="0" borderId="11" xfId="90" applyFont="1" applyFill="1" applyBorder="1" applyAlignment="1">
      <alignment horizontal="right" vertical="center"/>
      <protection/>
    </xf>
    <xf numFmtId="0" fontId="38" fillId="0" borderId="11" xfId="91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horizontal="center"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Calc Currency (0)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永州市机关事业单位社保处（市本级）" xfId="41"/>
    <cellStyle name="60% - 强调文字颜色 4" xfId="42"/>
    <cellStyle name="计算" xfId="43"/>
    <cellStyle name="常规_2014年国有资本金预算表格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差_11、2018年一般公共预算市对县级专项转移支付分项目预算表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差_2013年市本级政府基金汇总表" xfId="59"/>
    <cellStyle name="强调文字颜色 3" xfId="60"/>
    <cellStyle name="千位分隔[0] 2" xfId="61"/>
    <cellStyle name="强调文字颜色 4" xfId="62"/>
    <cellStyle name="no dec" xfId="63"/>
    <cellStyle name="20% - 强调文字颜色 4" xfId="64"/>
    <cellStyle name="差_11、2018年一般公共预算市对县级专项转移支付分项目预算表_税收返还和转移支付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差_2019年政府采购预算汇总表" xfId="71"/>
    <cellStyle name="40% - 强调文字颜色 6" xfId="72"/>
    <cellStyle name="60% - 强调文字颜色 6" xfId="73"/>
    <cellStyle name="常规 2" xfId="74"/>
    <cellStyle name="ColLevel_1" xfId="75"/>
    <cellStyle name="gcd" xfId="76"/>
    <cellStyle name="Header1" xfId="77"/>
    <cellStyle name="Header2" xfId="78"/>
    <cellStyle name="差_邵阳市2019年部门预算汇总表" xfId="79"/>
    <cellStyle name="差_2013年组市本级政府基金汇总表" xfId="80"/>
    <cellStyle name="RowLevel_1" xfId="81"/>
    <cellStyle name="差_11、2018年一般公共预算市对县级专项转移支付分项目预算表_2019年市级对县市区政府性基金分地区预算汇总表" xfId="82"/>
    <cellStyle name="差_2019年市级对县市区政府性基金分地区预算汇总表" xfId="83"/>
    <cellStyle name="差_税收返还和转移支付" xfId="84"/>
    <cellStyle name="常规 3" xfId="85"/>
    <cellStyle name="常规 4" xfId="86"/>
    <cellStyle name="常规 5" xfId="87"/>
    <cellStyle name="常规 7" xfId="88"/>
    <cellStyle name="常规 8" xfId="89"/>
    <cellStyle name="常规_06年全市财政收支平衡表060725" xfId="90"/>
    <cellStyle name="常规_2007年市级财政收支平衡表" xfId="91"/>
    <cellStyle name="常规_2017年对下专项转移支付预算表12.21" xfId="92"/>
    <cellStyle name="常规_全省收入" xfId="93"/>
    <cellStyle name="常规_市本级企业养老保险08年预算" xfId="94"/>
    <cellStyle name="好_11、2018年一般公共预算市对县级专项转移支付分项目预算表" xfId="95"/>
    <cellStyle name="好_11、2018年一般公共预算市对县级专项转移支付分项目预算表_2019年市级对县市区政府性基金分地区预算汇总表" xfId="96"/>
    <cellStyle name="好_11、2018年一般公共预算市对县级专项转移支付分项目预算表_税收返还和转移支付" xfId="97"/>
    <cellStyle name="好_2013年市本级政府基金汇总表" xfId="98"/>
    <cellStyle name="好_2013年组市本级政府基金汇总表" xfId="99"/>
    <cellStyle name="好_2019年市级对县市区政府性基金分地区预算汇总表" xfId="100"/>
    <cellStyle name="好_2019年政府采购预算汇总表" xfId="101"/>
    <cellStyle name="好_邵阳市2019年部门预算汇总表" xfId="102"/>
    <cellStyle name="好_税收返还和转移支付" xfId="103"/>
    <cellStyle name="普通_97-917" xfId="104"/>
    <cellStyle name="千分位[0]_laroux" xfId="105"/>
    <cellStyle name="千分位_97-917" xfId="106"/>
    <cellStyle name="千位[0]_1" xfId="107"/>
    <cellStyle name="千位_1" xfId="108"/>
    <cellStyle name="千位分隔 2" xfId="109"/>
    <cellStyle name="未定义" xfId="110"/>
    <cellStyle name="样式 1" xfId="111"/>
    <cellStyle name="常规_06年全市财政收支平衡表060725_人大资料2017年预算表（定稿）" xfId="112"/>
    <cellStyle name="常规 10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6384" width="9.00390625" style="59" customWidth="1"/>
  </cols>
  <sheetData>
    <row r="1" ht="31.5">
      <c r="H1" s="237" t="s">
        <v>0</v>
      </c>
    </row>
    <row r="2" spans="1:8" ht="19.5" customHeight="1">
      <c r="A2" s="57" t="s">
        <v>1</v>
      </c>
      <c r="H2" s="237"/>
    </row>
    <row r="3" spans="1:8" ht="19.5" customHeight="1">
      <c r="A3" s="57" t="s">
        <v>2</v>
      </c>
      <c r="H3" s="237"/>
    </row>
    <row r="4" ht="19.5" customHeight="1">
      <c r="A4" s="57" t="s">
        <v>3</v>
      </c>
    </row>
    <row r="5" ht="19.5" customHeight="1">
      <c r="A5" s="57" t="s">
        <v>4</v>
      </c>
    </row>
    <row r="6" ht="19.5" customHeight="1">
      <c r="A6" s="57" t="s">
        <v>5</v>
      </c>
    </row>
    <row r="7" ht="19.5" customHeight="1">
      <c r="A7" s="57" t="s">
        <v>6</v>
      </c>
    </row>
    <row r="8" ht="19.5" customHeight="1">
      <c r="A8" s="57" t="s">
        <v>7</v>
      </c>
    </row>
    <row r="9" ht="19.5" customHeight="1">
      <c r="A9" s="57" t="s">
        <v>8</v>
      </c>
    </row>
    <row r="10" ht="19.5" customHeight="1">
      <c r="A10" s="57" t="s">
        <v>9</v>
      </c>
    </row>
    <row r="11" ht="19.5" customHeight="1">
      <c r="A11" s="59" t="s">
        <v>10</v>
      </c>
    </row>
    <row r="12" ht="19.5" customHeight="1">
      <c r="A12" s="59" t="s">
        <v>11</v>
      </c>
    </row>
    <row r="13" ht="19.5" customHeight="1">
      <c r="A13" s="59" t="s">
        <v>12</v>
      </c>
    </row>
    <row r="14" ht="19.5" customHeight="1">
      <c r="A14" s="59" t="s">
        <v>13</v>
      </c>
    </row>
    <row r="15" ht="19.5" customHeight="1">
      <c r="A15" s="59" t="s">
        <v>14</v>
      </c>
    </row>
    <row r="16" ht="19.5" customHeight="1">
      <c r="A16" s="59" t="s">
        <v>15</v>
      </c>
    </row>
    <row r="17" ht="19.5" customHeight="1">
      <c r="A17" s="57" t="s">
        <v>16</v>
      </c>
    </row>
    <row r="18" ht="19.5" customHeight="1">
      <c r="A18" s="57" t="s">
        <v>17</v>
      </c>
    </row>
    <row r="19" ht="19.5" customHeight="1">
      <c r="A19" s="57" t="s">
        <v>18</v>
      </c>
    </row>
    <row r="20" ht="19.5" customHeight="1">
      <c r="A20" s="57" t="s">
        <v>19</v>
      </c>
    </row>
    <row r="21" ht="19.5" customHeight="1">
      <c r="A21" s="57" t="s">
        <v>20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3"/>
  <sheetViews>
    <sheetView zoomScaleSheetLayoutView="100" workbookViewId="0" topLeftCell="A1">
      <selection activeCell="A1" sqref="A1:AU1"/>
    </sheetView>
  </sheetViews>
  <sheetFormatPr defaultColWidth="9.00390625" defaultRowHeight="14.25"/>
  <cols>
    <col min="1" max="1" width="18.375" style="0" customWidth="1"/>
  </cols>
  <sheetData>
    <row r="1" spans="1:47" ht="24">
      <c r="A1" s="125" t="s">
        <v>1266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</row>
    <row r="2" spans="1:47" ht="33.75">
      <c r="A2" s="126" t="s">
        <v>53</v>
      </c>
      <c r="B2" s="126" t="s">
        <v>1177</v>
      </c>
      <c r="C2" s="126" t="s">
        <v>1178</v>
      </c>
      <c r="D2" s="126" t="s">
        <v>1179</v>
      </c>
      <c r="E2" s="126" t="s">
        <v>1180</v>
      </c>
      <c r="F2" s="126" t="s">
        <v>1182</v>
      </c>
      <c r="G2" s="126" t="s">
        <v>1183</v>
      </c>
      <c r="H2" s="126" t="s">
        <v>1184</v>
      </c>
      <c r="I2" s="126" t="s">
        <v>1185</v>
      </c>
      <c r="J2" s="126" t="s">
        <v>1186</v>
      </c>
      <c r="K2" s="126" t="s">
        <v>1187</v>
      </c>
      <c r="L2" s="126" t="s">
        <v>1189</v>
      </c>
      <c r="M2" s="126" t="s">
        <v>1190</v>
      </c>
      <c r="N2" s="126" t="s">
        <v>1191</v>
      </c>
      <c r="O2" s="126" t="s">
        <v>1192</v>
      </c>
      <c r="P2" s="126" t="s">
        <v>1193</v>
      </c>
      <c r="Q2" s="126" t="s">
        <v>1194</v>
      </c>
      <c r="R2" s="126" t="s">
        <v>1195</v>
      </c>
      <c r="S2" s="126" t="s">
        <v>1196</v>
      </c>
      <c r="T2" s="126" t="s">
        <v>1197</v>
      </c>
      <c r="U2" s="126" t="s">
        <v>1198</v>
      </c>
      <c r="V2" s="126" t="s">
        <v>1199</v>
      </c>
      <c r="W2" s="126" t="s">
        <v>1200</v>
      </c>
      <c r="X2" s="126" t="s">
        <v>1201</v>
      </c>
      <c r="Y2" s="126" t="s">
        <v>1202</v>
      </c>
      <c r="Z2" s="126" t="s">
        <v>1203</v>
      </c>
      <c r="AA2" s="126" t="s">
        <v>1204</v>
      </c>
      <c r="AB2" s="126" t="s">
        <v>1205</v>
      </c>
      <c r="AC2" s="126" t="s">
        <v>1206</v>
      </c>
      <c r="AD2" s="126" t="s">
        <v>1207</v>
      </c>
      <c r="AE2" s="126" t="s">
        <v>1208</v>
      </c>
      <c r="AF2" s="126" t="s">
        <v>1209</v>
      </c>
      <c r="AG2" s="126" t="s">
        <v>1210</v>
      </c>
      <c r="AH2" s="126" t="s">
        <v>1211</v>
      </c>
      <c r="AI2" s="126" t="s">
        <v>1212</v>
      </c>
      <c r="AJ2" s="126" t="s">
        <v>1213</v>
      </c>
      <c r="AK2" s="126" t="s">
        <v>1214</v>
      </c>
      <c r="AL2" s="126" t="s">
        <v>1215</v>
      </c>
      <c r="AM2" s="126" t="s">
        <v>1216</v>
      </c>
      <c r="AN2" s="126" t="s">
        <v>1217</v>
      </c>
      <c r="AO2" s="126" t="s">
        <v>1218</v>
      </c>
      <c r="AP2" s="126" t="s">
        <v>1219</v>
      </c>
      <c r="AQ2" s="126" t="s">
        <v>1220</v>
      </c>
      <c r="AR2" s="126" t="s">
        <v>1222</v>
      </c>
      <c r="AS2" s="126" t="s">
        <v>1225</v>
      </c>
      <c r="AT2" s="126" t="s">
        <v>1227</v>
      </c>
      <c r="AU2" s="126" t="s">
        <v>1228</v>
      </c>
    </row>
    <row r="3" spans="1:47" ht="14.25">
      <c r="A3" s="127" t="s">
        <v>1235</v>
      </c>
      <c r="B3" s="127">
        <v>237420.835404</v>
      </c>
      <c r="C3" s="127">
        <v>69615.906904</v>
      </c>
      <c r="D3" s="127">
        <v>19241.140872</v>
      </c>
      <c r="E3" s="127">
        <v>29746.288237</v>
      </c>
      <c r="F3" s="127">
        <v>25511.5182</v>
      </c>
      <c r="G3" s="127">
        <v>22834.421914</v>
      </c>
      <c r="H3" s="127">
        <v>8841.729175</v>
      </c>
      <c r="I3" s="127">
        <v>2173.656462</v>
      </c>
      <c r="J3" s="127">
        <v>2651.104532</v>
      </c>
      <c r="K3" s="127">
        <v>16421.077902</v>
      </c>
      <c r="L3" s="127">
        <v>381.12</v>
      </c>
      <c r="M3" s="127">
        <v>2976.953698</v>
      </c>
      <c r="N3" s="127">
        <v>620.368696</v>
      </c>
      <c r="O3" s="127">
        <v>46.538</v>
      </c>
      <c r="P3" s="127">
        <v>8.1</v>
      </c>
      <c r="Q3" s="127">
        <v>598.116654</v>
      </c>
      <c r="R3" s="127">
        <v>2164.086063</v>
      </c>
      <c r="S3" s="127">
        <v>438.088193</v>
      </c>
      <c r="T3" s="127">
        <v>7</v>
      </c>
      <c r="U3" s="127">
        <v>2231.3969</v>
      </c>
      <c r="V3" s="127">
        <v>1367.982339</v>
      </c>
      <c r="W3" s="127">
        <v>32.4</v>
      </c>
      <c r="X3" s="127">
        <v>931.467389</v>
      </c>
      <c r="Y3" s="127">
        <v>76.8</v>
      </c>
      <c r="Z3" s="127">
        <v>296.858919</v>
      </c>
      <c r="AA3" s="127">
        <v>457.605934</v>
      </c>
      <c r="AB3" s="127">
        <v>658.794397</v>
      </c>
      <c r="AC3" s="127">
        <v>280.49</v>
      </c>
      <c r="AD3" s="127">
        <v>32</v>
      </c>
      <c r="AE3" s="127">
        <v>9.6</v>
      </c>
      <c r="AF3" s="127">
        <v>1565.420359</v>
      </c>
      <c r="AG3" s="127">
        <v>315.814</v>
      </c>
      <c r="AH3" s="127">
        <v>1446.77473</v>
      </c>
      <c r="AI3" s="127">
        <v>3044.406812</v>
      </c>
      <c r="AJ3" s="127">
        <v>1826.32</v>
      </c>
      <c r="AK3" s="127">
        <v>5295.245894</v>
      </c>
      <c r="AL3" s="127">
        <v>9.946199</v>
      </c>
      <c r="AM3" s="127">
        <v>3744.224905</v>
      </c>
      <c r="AN3" s="127">
        <v>590.24784</v>
      </c>
      <c r="AO3" s="127">
        <v>7430.4316</v>
      </c>
      <c r="AP3" s="127">
        <v>742.406836</v>
      </c>
      <c r="AQ3" s="127">
        <v>7.2</v>
      </c>
      <c r="AR3" s="127">
        <v>680.784849</v>
      </c>
      <c r="AS3" s="127">
        <v>36</v>
      </c>
      <c r="AT3" s="127">
        <v>28</v>
      </c>
      <c r="AU3" s="127">
        <v>5</v>
      </c>
    </row>
    <row r="4" spans="1:47" ht="14.25">
      <c r="A4" s="128" t="s">
        <v>1236</v>
      </c>
      <c r="B4" s="129">
        <v>32297.153982</v>
      </c>
      <c r="C4" s="129">
        <v>11333.929164</v>
      </c>
      <c r="D4" s="129">
        <v>4872.04908</v>
      </c>
      <c r="E4" s="129">
        <v>5568.322397</v>
      </c>
      <c r="F4" s="129">
        <v>1614.48</v>
      </c>
      <c r="G4" s="129"/>
      <c r="H4" s="129"/>
      <c r="I4" s="129"/>
      <c r="J4" s="129"/>
      <c r="K4" s="129"/>
      <c r="L4" s="129">
        <v>26.4</v>
      </c>
      <c r="M4" s="129">
        <v>863.203973</v>
      </c>
      <c r="N4" s="129">
        <v>239.612696</v>
      </c>
      <c r="O4" s="129">
        <v>5.5</v>
      </c>
      <c r="P4" s="129"/>
      <c r="Q4" s="129">
        <v>85.181654</v>
      </c>
      <c r="R4" s="129">
        <v>424.486063</v>
      </c>
      <c r="S4" s="129">
        <v>151.306193</v>
      </c>
      <c r="T4" s="129"/>
      <c r="U4" s="129">
        <v>639.73</v>
      </c>
      <c r="V4" s="129">
        <v>471.551339</v>
      </c>
      <c r="W4" s="129">
        <v>28.4</v>
      </c>
      <c r="X4" s="129">
        <v>183.316389</v>
      </c>
      <c r="Y4" s="129">
        <v>9.9</v>
      </c>
      <c r="Z4" s="129">
        <v>203.936573</v>
      </c>
      <c r="AA4" s="129">
        <v>118.944934</v>
      </c>
      <c r="AB4" s="129">
        <v>283.584397</v>
      </c>
      <c r="AC4" s="129"/>
      <c r="AD4" s="129"/>
      <c r="AE4" s="129"/>
      <c r="AF4" s="129">
        <v>352.622359</v>
      </c>
      <c r="AG4" s="129">
        <v>38.32</v>
      </c>
      <c r="AH4" s="129">
        <v>237.775242</v>
      </c>
      <c r="AI4" s="129">
        <v>547.248893</v>
      </c>
      <c r="AJ4" s="129">
        <v>634.8</v>
      </c>
      <c r="AK4" s="129">
        <v>1829.513894</v>
      </c>
      <c r="AL4" s="129">
        <v>3.547899</v>
      </c>
      <c r="AM4" s="129">
        <v>719.626951</v>
      </c>
      <c r="AN4" s="129"/>
      <c r="AO4" s="129">
        <v>562.4</v>
      </c>
      <c r="AP4" s="129">
        <v>77.805</v>
      </c>
      <c r="AQ4" s="129"/>
      <c r="AR4" s="129">
        <v>103.658892</v>
      </c>
      <c r="AS4" s="129">
        <v>36</v>
      </c>
      <c r="AT4" s="129">
        <v>25</v>
      </c>
      <c r="AU4" s="129">
        <v>5</v>
      </c>
    </row>
    <row r="5" spans="1:47" ht="14.25">
      <c r="A5" s="128" t="s">
        <v>1237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</row>
    <row r="6" spans="1:47" ht="14.25">
      <c r="A6" s="128" t="s">
        <v>1238</v>
      </c>
      <c r="B6" s="129">
        <v>332.620927</v>
      </c>
      <c r="C6" s="129">
        <v>125.034</v>
      </c>
      <c r="D6" s="129">
        <v>0.18</v>
      </c>
      <c r="E6" s="129">
        <v>70</v>
      </c>
      <c r="F6" s="129">
        <v>86.8</v>
      </c>
      <c r="G6" s="129"/>
      <c r="H6" s="129"/>
      <c r="I6" s="129"/>
      <c r="J6" s="129"/>
      <c r="K6" s="129"/>
      <c r="L6" s="129"/>
      <c r="M6" s="129">
        <v>12</v>
      </c>
      <c r="N6" s="129">
        <v>2</v>
      </c>
      <c r="O6" s="129"/>
      <c r="P6" s="129"/>
      <c r="Q6" s="129">
        <v>1</v>
      </c>
      <c r="R6" s="129"/>
      <c r="S6" s="129"/>
      <c r="T6" s="129"/>
      <c r="U6" s="129"/>
      <c r="V6" s="129">
        <v>2</v>
      </c>
      <c r="W6" s="129"/>
      <c r="X6" s="129">
        <v>5</v>
      </c>
      <c r="Y6" s="129">
        <v>0.6</v>
      </c>
      <c r="Z6" s="129"/>
      <c r="AA6" s="129">
        <v>1</v>
      </c>
      <c r="AB6" s="129">
        <v>2</v>
      </c>
      <c r="AC6" s="129"/>
      <c r="AD6" s="129"/>
      <c r="AE6" s="129">
        <v>2</v>
      </c>
      <c r="AF6" s="129">
        <v>0.4</v>
      </c>
      <c r="AG6" s="129"/>
      <c r="AH6" s="129">
        <v>2.50068</v>
      </c>
      <c r="AI6" s="129">
        <v>4.655907</v>
      </c>
      <c r="AJ6" s="129"/>
      <c r="AK6" s="129">
        <v>5</v>
      </c>
      <c r="AL6" s="129"/>
      <c r="AM6" s="129">
        <v>2</v>
      </c>
      <c r="AN6" s="129"/>
      <c r="AO6" s="129">
        <v>7.2</v>
      </c>
      <c r="AP6" s="129"/>
      <c r="AQ6" s="129"/>
      <c r="AR6" s="129">
        <v>1.25034</v>
      </c>
      <c r="AS6" s="129"/>
      <c r="AT6" s="129"/>
      <c r="AU6" s="129"/>
    </row>
    <row r="7" spans="1:47" ht="14.25">
      <c r="A7" s="128" t="s">
        <v>1239</v>
      </c>
      <c r="B7" s="129">
        <v>30634.73654</v>
      </c>
      <c r="C7" s="129">
        <v>8549.9532</v>
      </c>
      <c r="D7" s="129">
        <v>10156.257792</v>
      </c>
      <c r="E7" s="129">
        <v>4446.1701</v>
      </c>
      <c r="F7" s="129">
        <v>99.2</v>
      </c>
      <c r="G7" s="129"/>
      <c r="H7" s="129"/>
      <c r="I7" s="129"/>
      <c r="J7" s="129"/>
      <c r="K7" s="129"/>
      <c r="L7" s="129"/>
      <c r="M7" s="129">
        <v>396.4374</v>
      </c>
      <c r="N7" s="129">
        <v>89.24</v>
      </c>
      <c r="O7" s="129"/>
      <c r="P7" s="129">
        <v>0.3</v>
      </c>
      <c r="Q7" s="129">
        <v>100.2</v>
      </c>
      <c r="R7" s="129">
        <v>660.33</v>
      </c>
      <c r="S7" s="129">
        <v>72</v>
      </c>
      <c r="T7" s="129"/>
      <c r="U7" s="129">
        <v>818.0229</v>
      </c>
      <c r="V7" s="129">
        <v>178.7</v>
      </c>
      <c r="W7" s="129"/>
      <c r="X7" s="129">
        <v>180.9</v>
      </c>
      <c r="Y7" s="129">
        <v>9</v>
      </c>
      <c r="Z7" s="129">
        <v>5.5</v>
      </c>
      <c r="AA7" s="129">
        <v>52.5</v>
      </c>
      <c r="AB7" s="129">
        <v>23.29</v>
      </c>
      <c r="AC7" s="129">
        <v>71</v>
      </c>
      <c r="AD7" s="129">
        <v>30</v>
      </c>
      <c r="AE7" s="129"/>
      <c r="AF7" s="129">
        <v>700.62</v>
      </c>
      <c r="AG7" s="129">
        <v>112.35</v>
      </c>
      <c r="AH7" s="129">
        <v>220.1768</v>
      </c>
      <c r="AI7" s="129">
        <v>359.674388</v>
      </c>
      <c r="AJ7" s="129">
        <v>635.5</v>
      </c>
      <c r="AK7" s="129">
        <v>1512.456</v>
      </c>
      <c r="AL7" s="129"/>
      <c r="AM7" s="129">
        <v>1052.9497</v>
      </c>
      <c r="AN7" s="129"/>
      <c r="AO7" s="129"/>
      <c r="AP7" s="129">
        <v>17.416</v>
      </c>
      <c r="AQ7" s="129"/>
      <c r="AR7" s="129">
        <v>84.59226</v>
      </c>
      <c r="AS7" s="129"/>
      <c r="AT7" s="129"/>
      <c r="AU7" s="129"/>
    </row>
    <row r="8" spans="1:47" ht="14.25">
      <c r="A8" s="128" t="s">
        <v>1240</v>
      </c>
      <c r="B8" s="129">
        <v>49537.830195</v>
      </c>
      <c r="C8" s="129">
        <v>23080.69056</v>
      </c>
      <c r="D8" s="129">
        <v>259.752</v>
      </c>
      <c r="E8" s="129">
        <v>7835.3133</v>
      </c>
      <c r="F8" s="129">
        <v>12491.5422</v>
      </c>
      <c r="G8" s="129"/>
      <c r="H8" s="129"/>
      <c r="I8" s="129"/>
      <c r="J8" s="129"/>
      <c r="K8" s="129"/>
      <c r="L8" s="129"/>
      <c r="M8" s="129">
        <v>533.919</v>
      </c>
      <c r="N8" s="129">
        <v>98.764</v>
      </c>
      <c r="O8" s="129">
        <v>6.138</v>
      </c>
      <c r="P8" s="129">
        <v>3.2</v>
      </c>
      <c r="Q8" s="129">
        <v>266.375</v>
      </c>
      <c r="R8" s="129">
        <v>465.45</v>
      </c>
      <c r="S8" s="129">
        <v>41.186</v>
      </c>
      <c r="T8" s="129"/>
      <c r="U8" s="129">
        <v>115.724</v>
      </c>
      <c r="V8" s="129">
        <v>123.847</v>
      </c>
      <c r="W8" s="129"/>
      <c r="X8" s="129">
        <v>348.715</v>
      </c>
      <c r="Y8" s="129">
        <v>3.2</v>
      </c>
      <c r="Z8" s="129">
        <v>5</v>
      </c>
      <c r="AA8" s="129">
        <v>159.671</v>
      </c>
      <c r="AB8" s="129">
        <v>17.4</v>
      </c>
      <c r="AC8" s="129">
        <v>188.99</v>
      </c>
      <c r="AD8" s="129"/>
      <c r="AE8" s="129">
        <v>5</v>
      </c>
      <c r="AF8" s="129">
        <v>229.258</v>
      </c>
      <c r="AG8" s="129">
        <v>58.244</v>
      </c>
      <c r="AH8" s="129">
        <v>438.005728</v>
      </c>
      <c r="AI8" s="129">
        <v>901.218681</v>
      </c>
      <c r="AJ8" s="129">
        <v>15</v>
      </c>
      <c r="AK8" s="129">
        <v>106.604</v>
      </c>
      <c r="AL8" s="129">
        <v>1.8</v>
      </c>
      <c r="AM8" s="129">
        <v>469.811</v>
      </c>
      <c r="AN8" s="129"/>
      <c r="AO8" s="129">
        <v>972.8</v>
      </c>
      <c r="AP8" s="129">
        <v>89.8162</v>
      </c>
      <c r="AQ8" s="129"/>
      <c r="AR8" s="129">
        <v>205.395526</v>
      </c>
      <c r="AS8" s="129"/>
      <c r="AT8" s="129"/>
      <c r="AU8" s="129"/>
    </row>
    <row r="9" spans="1:47" ht="14.25">
      <c r="A9" s="128" t="s">
        <v>1241</v>
      </c>
      <c r="B9" s="129">
        <v>693.801111</v>
      </c>
      <c r="C9" s="129">
        <v>261.0552</v>
      </c>
      <c r="D9" s="129">
        <v>84.69</v>
      </c>
      <c r="E9" s="129">
        <v>125.9492</v>
      </c>
      <c r="F9" s="129">
        <v>64.48</v>
      </c>
      <c r="G9" s="129"/>
      <c r="H9" s="129"/>
      <c r="I9" s="129"/>
      <c r="J9" s="129"/>
      <c r="K9" s="129"/>
      <c r="L9" s="129"/>
      <c r="M9" s="129">
        <v>46.92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>
        <v>0.5</v>
      </c>
      <c r="AC9" s="129"/>
      <c r="AD9" s="129"/>
      <c r="AE9" s="129"/>
      <c r="AF9" s="129"/>
      <c r="AG9" s="129"/>
      <c r="AH9" s="129">
        <v>31.269216</v>
      </c>
      <c r="AI9" s="129">
        <v>15.923055</v>
      </c>
      <c r="AJ9" s="129"/>
      <c r="AK9" s="129">
        <v>35.12</v>
      </c>
      <c r="AL9" s="129"/>
      <c r="AM9" s="129">
        <v>25.283888</v>
      </c>
      <c r="AN9" s="129"/>
      <c r="AO9" s="129"/>
      <c r="AP9" s="129"/>
      <c r="AQ9" s="129"/>
      <c r="AR9" s="129">
        <v>2.610552</v>
      </c>
      <c r="AS9" s="129"/>
      <c r="AT9" s="129"/>
      <c r="AU9" s="129"/>
    </row>
    <row r="10" spans="1:47" ht="21">
      <c r="A10" s="128" t="s">
        <v>1242</v>
      </c>
      <c r="B10" s="129">
        <v>7547.707641</v>
      </c>
      <c r="C10" s="129">
        <v>2781.94798</v>
      </c>
      <c r="D10" s="129">
        <v>271.8516</v>
      </c>
      <c r="E10" s="129">
        <v>1252.71414</v>
      </c>
      <c r="F10" s="129">
        <v>1267.776</v>
      </c>
      <c r="G10" s="129">
        <v>209.917652</v>
      </c>
      <c r="H10" s="129">
        <v>81.406756</v>
      </c>
      <c r="I10" s="129"/>
      <c r="J10" s="129">
        <v>25.2759</v>
      </c>
      <c r="K10" s="129">
        <v>157.438264</v>
      </c>
      <c r="L10" s="129">
        <v>264</v>
      </c>
      <c r="M10" s="129">
        <v>180.21</v>
      </c>
      <c r="N10" s="129">
        <v>10</v>
      </c>
      <c r="O10" s="129">
        <v>2</v>
      </c>
      <c r="P10" s="129">
        <v>2.2</v>
      </c>
      <c r="Q10" s="129">
        <v>27.65</v>
      </c>
      <c r="R10" s="129">
        <v>84.44</v>
      </c>
      <c r="S10" s="129">
        <v>11.42</v>
      </c>
      <c r="T10" s="129"/>
      <c r="U10" s="129">
        <v>18.4</v>
      </c>
      <c r="V10" s="129">
        <v>37.8</v>
      </c>
      <c r="W10" s="129"/>
      <c r="X10" s="129">
        <v>23.036</v>
      </c>
      <c r="Y10" s="129">
        <v>1.2</v>
      </c>
      <c r="Z10" s="129">
        <v>11.5</v>
      </c>
      <c r="AA10" s="129">
        <v>13.44</v>
      </c>
      <c r="AB10" s="129">
        <v>21.48</v>
      </c>
      <c r="AC10" s="129"/>
      <c r="AD10" s="129"/>
      <c r="AE10" s="129"/>
      <c r="AF10" s="129">
        <v>55.04</v>
      </c>
      <c r="AG10" s="129">
        <v>20.25</v>
      </c>
      <c r="AH10" s="129">
        <v>65.022849</v>
      </c>
      <c r="AI10" s="129">
        <v>126.972166</v>
      </c>
      <c r="AJ10" s="129">
        <v>30.23</v>
      </c>
      <c r="AK10" s="129">
        <v>128.276</v>
      </c>
      <c r="AL10" s="129">
        <v>1.4</v>
      </c>
      <c r="AM10" s="129">
        <v>139.671461</v>
      </c>
      <c r="AN10" s="129"/>
      <c r="AO10" s="129">
        <v>195.52</v>
      </c>
      <c r="AP10" s="129">
        <v>0.828</v>
      </c>
      <c r="AQ10" s="129"/>
      <c r="AR10" s="129">
        <v>27.392873</v>
      </c>
      <c r="AS10" s="129"/>
      <c r="AT10" s="129"/>
      <c r="AU10" s="129"/>
    </row>
    <row r="11" spans="1:47" ht="14.25">
      <c r="A11" s="128" t="s">
        <v>1243</v>
      </c>
      <c r="B11" s="129">
        <v>35002.56909</v>
      </c>
      <c r="C11" s="129">
        <v>1875.46992</v>
      </c>
      <c r="D11" s="129">
        <v>634.512</v>
      </c>
      <c r="E11" s="129">
        <v>952.2844</v>
      </c>
      <c r="F11" s="129">
        <v>534.192</v>
      </c>
      <c r="G11" s="129">
        <v>22624.504262</v>
      </c>
      <c r="H11" s="129"/>
      <c r="I11" s="129"/>
      <c r="J11" s="129">
        <v>1730.593247</v>
      </c>
      <c r="K11" s="129"/>
      <c r="L11" s="129">
        <v>88.8</v>
      </c>
      <c r="M11" s="129">
        <v>74.77</v>
      </c>
      <c r="N11" s="129">
        <v>24.6</v>
      </c>
      <c r="O11" s="129">
        <v>5.6</v>
      </c>
      <c r="P11" s="129">
        <v>1</v>
      </c>
      <c r="Q11" s="129">
        <v>8.94</v>
      </c>
      <c r="R11" s="129">
        <v>56.83</v>
      </c>
      <c r="S11" s="129">
        <v>15.45</v>
      </c>
      <c r="T11" s="129"/>
      <c r="U11" s="129">
        <v>97.25</v>
      </c>
      <c r="V11" s="129">
        <v>31</v>
      </c>
      <c r="W11" s="129">
        <v>4</v>
      </c>
      <c r="X11" s="129">
        <v>20.5</v>
      </c>
      <c r="Y11" s="129"/>
      <c r="Z11" s="129">
        <v>13.88</v>
      </c>
      <c r="AA11" s="129">
        <v>14.56</v>
      </c>
      <c r="AB11" s="129">
        <v>29.7</v>
      </c>
      <c r="AC11" s="129"/>
      <c r="AD11" s="129"/>
      <c r="AE11" s="129"/>
      <c r="AF11" s="129">
        <v>24.1</v>
      </c>
      <c r="AG11" s="129">
        <v>2.1</v>
      </c>
      <c r="AH11" s="129">
        <v>45.509398</v>
      </c>
      <c r="AI11" s="129">
        <v>104.621254</v>
      </c>
      <c r="AJ11" s="129">
        <v>46.86</v>
      </c>
      <c r="AK11" s="129">
        <v>266.052</v>
      </c>
      <c r="AL11" s="129"/>
      <c r="AM11" s="129">
        <v>193.4</v>
      </c>
      <c r="AN11" s="129">
        <v>579.29604</v>
      </c>
      <c r="AO11" s="129">
        <v>4320.4436</v>
      </c>
      <c r="AP11" s="129">
        <v>496.814636</v>
      </c>
      <c r="AQ11" s="129">
        <v>7.2</v>
      </c>
      <c r="AR11" s="129">
        <v>77.736333</v>
      </c>
      <c r="AS11" s="129"/>
      <c r="AT11" s="129"/>
      <c r="AU11" s="129"/>
    </row>
    <row r="12" spans="1:47" ht="14.25">
      <c r="A12" s="128" t="s">
        <v>1244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</row>
    <row r="13" spans="1:47" ht="14.25">
      <c r="A13" s="128" t="s">
        <v>1245</v>
      </c>
      <c r="B13" s="129">
        <v>21349.559203</v>
      </c>
      <c r="C13" s="129">
        <v>4285.74432</v>
      </c>
      <c r="D13" s="129">
        <v>224.454</v>
      </c>
      <c r="E13" s="129">
        <v>1760.6009</v>
      </c>
      <c r="F13" s="129">
        <v>2304.912</v>
      </c>
      <c r="G13" s="129"/>
      <c r="H13" s="129">
        <v>8760.322419</v>
      </c>
      <c r="I13" s="129">
        <v>2173.656462</v>
      </c>
      <c r="J13" s="129">
        <v>895.235385</v>
      </c>
      <c r="K13" s="129"/>
      <c r="L13" s="129"/>
      <c r="M13" s="129">
        <v>38.58</v>
      </c>
      <c r="N13" s="129">
        <v>4.1</v>
      </c>
      <c r="O13" s="129"/>
      <c r="P13" s="129"/>
      <c r="Q13" s="129">
        <v>18.1</v>
      </c>
      <c r="R13" s="129">
        <v>40.2</v>
      </c>
      <c r="S13" s="129">
        <v>9.1</v>
      </c>
      <c r="T13" s="129"/>
      <c r="U13" s="129">
        <v>77</v>
      </c>
      <c r="V13" s="129">
        <v>4.2</v>
      </c>
      <c r="W13" s="129"/>
      <c r="X13" s="129">
        <v>28.1</v>
      </c>
      <c r="Y13" s="129"/>
      <c r="Z13" s="129">
        <v>1</v>
      </c>
      <c r="AA13" s="129">
        <v>5</v>
      </c>
      <c r="AB13" s="129">
        <v>13.6</v>
      </c>
      <c r="AC13" s="129">
        <v>15</v>
      </c>
      <c r="AD13" s="129"/>
      <c r="AE13" s="129"/>
      <c r="AF13" s="129">
        <v>7.1</v>
      </c>
      <c r="AG13" s="129"/>
      <c r="AH13" s="129">
        <v>41.323408</v>
      </c>
      <c r="AI13" s="129">
        <v>97.420957</v>
      </c>
      <c r="AJ13" s="129">
        <v>18</v>
      </c>
      <c r="AK13" s="129">
        <v>81.656</v>
      </c>
      <c r="AL13" s="129"/>
      <c r="AM13" s="129">
        <v>185.22</v>
      </c>
      <c r="AN13" s="129">
        <v>10.9518</v>
      </c>
      <c r="AO13" s="129">
        <v>229.508</v>
      </c>
      <c r="AP13" s="129">
        <v>4.131</v>
      </c>
      <c r="AQ13" s="129"/>
      <c r="AR13" s="129">
        <v>15.342552</v>
      </c>
      <c r="AS13" s="129"/>
      <c r="AT13" s="129"/>
      <c r="AU13" s="129"/>
    </row>
    <row r="14" spans="1:47" ht="14.25">
      <c r="A14" s="128" t="s">
        <v>1246</v>
      </c>
      <c r="B14" s="129">
        <v>6240.816512</v>
      </c>
      <c r="C14" s="129">
        <v>2339.3484</v>
      </c>
      <c r="D14" s="129">
        <v>532.6176</v>
      </c>
      <c r="E14" s="129">
        <v>1195.5679</v>
      </c>
      <c r="F14" s="129">
        <v>833.28</v>
      </c>
      <c r="G14" s="129"/>
      <c r="H14" s="129"/>
      <c r="I14" s="129"/>
      <c r="J14" s="129"/>
      <c r="K14" s="129"/>
      <c r="L14" s="129"/>
      <c r="M14" s="129">
        <v>103.96</v>
      </c>
      <c r="N14" s="129">
        <v>46.3</v>
      </c>
      <c r="O14" s="129"/>
      <c r="P14" s="129"/>
      <c r="Q14" s="129">
        <v>10.25</v>
      </c>
      <c r="R14" s="129">
        <v>84.15</v>
      </c>
      <c r="S14" s="129">
        <v>16.76</v>
      </c>
      <c r="T14" s="129"/>
      <c r="U14" s="129">
        <v>62.16</v>
      </c>
      <c r="V14" s="129">
        <v>196.884</v>
      </c>
      <c r="W14" s="129"/>
      <c r="X14" s="129">
        <v>10.5</v>
      </c>
      <c r="Y14" s="129">
        <v>2.5</v>
      </c>
      <c r="Z14" s="129">
        <v>6</v>
      </c>
      <c r="AA14" s="129">
        <v>9.8</v>
      </c>
      <c r="AB14" s="129">
        <v>75.46</v>
      </c>
      <c r="AC14" s="129">
        <v>5</v>
      </c>
      <c r="AD14" s="129"/>
      <c r="AE14" s="129"/>
      <c r="AF14" s="129">
        <v>19</v>
      </c>
      <c r="AG14" s="129">
        <v>4.6</v>
      </c>
      <c r="AH14" s="129">
        <v>66.786968</v>
      </c>
      <c r="AI14" s="129">
        <v>119.380255</v>
      </c>
      <c r="AJ14" s="129">
        <v>39</v>
      </c>
      <c r="AK14" s="129">
        <v>304.316</v>
      </c>
      <c r="AL14" s="129"/>
      <c r="AM14" s="129">
        <v>71.317905</v>
      </c>
      <c r="AN14" s="129"/>
      <c r="AO14" s="129">
        <v>60</v>
      </c>
      <c r="AP14" s="129">
        <v>2.484</v>
      </c>
      <c r="AQ14" s="129"/>
      <c r="AR14" s="129">
        <v>23.393484</v>
      </c>
      <c r="AS14" s="129"/>
      <c r="AT14" s="129"/>
      <c r="AU14" s="129"/>
    </row>
    <row r="15" spans="1:47" ht="14.25">
      <c r="A15" s="128" t="s">
        <v>1247</v>
      </c>
      <c r="B15" s="129">
        <v>9611.589956</v>
      </c>
      <c r="C15" s="129">
        <v>3859.11024</v>
      </c>
      <c r="D15" s="129">
        <v>456.7596</v>
      </c>
      <c r="E15" s="129">
        <v>1604.5951</v>
      </c>
      <c r="F15" s="129">
        <v>1813.376</v>
      </c>
      <c r="G15" s="129"/>
      <c r="H15" s="129"/>
      <c r="I15" s="129"/>
      <c r="J15" s="129"/>
      <c r="K15" s="129"/>
      <c r="L15" s="129">
        <v>1.92</v>
      </c>
      <c r="M15" s="129">
        <v>145.61</v>
      </c>
      <c r="N15" s="129">
        <v>25</v>
      </c>
      <c r="O15" s="129">
        <v>7</v>
      </c>
      <c r="P15" s="129">
        <v>1</v>
      </c>
      <c r="Q15" s="129">
        <v>35.94</v>
      </c>
      <c r="R15" s="129">
        <v>102.6</v>
      </c>
      <c r="S15" s="129">
        <v>34.976</v>
      </c>
      <c r="T15" s="129">
        <v>7</v>
      </c>
      <c r="U15" s="129">
        <v>81.44</v>
      </c>
      <c r="V15" s="129">
        <v>48.2</v>
      </c>
      <c r="W15" s="129"/>
      <c r="X15" s="129">
        <v>43.9</v>
      </c>
      <c r="Y15" s="129">
        <v>19</v>
      </c>
      <c r="Z15" s="129">
        <v>13.5</v>
      </c>
      <c r="AA15" s="129">
        <v>38.09</v>
      </c>
      <c r="AB15" s="129">
        <v>34.61</v>
      </c>
      <c r="AC15" s="129"/>
      <c r="AD15" s="129">
        <v>2</v>
      </c>
      <c r="AE15" s="129"/>
      <c r="AF15" s="129">
        <v>35.4</v>
      </c>
      <c r="AG15" s="129">
        <v>31.8</v>
      </c>
      <c r="AH15" s="129">
        <v>67.881363</v>
      </c>
      <c r="AI15" s="129">
        <v>171.891251</v>
      </c>
      <c r="AJ15" s="129">
        <v>102.7</v>
      </c>
      <c r="AK15" s="129">
        <v>153.096</v>
      </c>
      <c r="AL15" s="129">
        <v>0.1983</v>
      </c>
      <c r="AM15" s="129">
        <v>205.774</v>
      </c>
      <c r="AN15" s="129"/>
      <c r="AO15" s="129">
        <v>408.96</v>
      </c>
      <c r="AP15" s="129">
        <v>16.671</v>
      </c>
      <c r="AQ15" s="129"/>
      <c r="AR15" s="129">
        <v>38.591102</v>
      </c>
      <c r="AS15" s="129"/>
      <c r="AT15" s="129">
        <v>3</v>
      </c>
      <c r="AU15" s="129"/>
    </row>
    <row r="16" spans="1:47" ht="14.25">
      <c r="A16" s="128" t="s">
        <v>1248</v>
      </c>
      <c r="B16" s="129">
        <v>11218.04014</v>
      </c>
      <c r="C16" s="129">
        <v>4529.5992</v>
      </c>
      <c r="D16" s="129">
        <v>634.554</v>
      </c>
      <c r="E16" s="129">
        <v>1898.5938</v>
      </c>
      <c r="F16" s="129">
        <v>1819.8</v>
      </c>
      <c r="G16" s="129"/>
      <c r="H16" s="129"/>
      <c r="I16" s="129"/>
      <c r="J16" s="129"/>
      <c r="K16" s="129"/>
      <c r="L16" s="129"/>
      <c r="M16" s="129">
        <v>225.53</v>
      </c>
      <c r="N16" s="129">
        <v>22.352</v>
      </c>
      <c r="O16" s="129">
        <v>0.5</v>
      </c>
      <c r="P16" s="129">
        <v>0.1</v>
      </c>
      <c r="Q16" s="129">
        <v>22.48</v>
      </c>
      <c r="R16" s="129">
        <v>115.9</v>
      </c>
      <c r="S16" s="129">
        <v>26.17</v>
      </c>
      <c r="T16" s="129"/>
      <c r="U16" s="129">
        <v>129.17</v>
      </c>
      <c r="V16" s="129">
        <v>138.3</v>
      </c>
      <c r="W16" s="129"/>
      <c r="X16" s="129">
        <v>26.2</v>
      </c>
      <c r="Y16" s="129">
        <v>15.2</v>
      </c>
      <c r="Z16" s="129">
        <v>20.142346</v>
      </c>
      <c r="AA16" s="129">
        <v>13</v>
      </c>
      <c r="AB16" s="129">
        <v>99.25</v>
      </c>
      <c r="AC16" s="129">
        <v>0.5</v>
      </c>
      <c r="AD16" s="129"/>
      <c r="AE16" s="129"/>
      <c r="AF16" s="129">
        <v>30.78</v>
      </c>
      <c r="AG16" s="129">
        <v>12.75</v>
      </c>
      <c r="AH16" s="129">
        <v>98.642584</v>
      </c>
      <c r="AI16" s="129">
        <v>260.752918</v>
      </c>
      <c r="AJ16" s="129">
        <v>93.85</v>
      </c>
      <c r="AK16" s="129">
        <v>298.58</v>
      </c>
      <c r="AL16" s="129">
        <v>3</v>
      </c>
      <c r="AM16" s="129">
        <v>262.28</v>
      </c>
      <c r="AN16" s="129"/>
      <c r="AO16" s="129">
        <v>352</v>
      </c>
      <c r="AP16" s="129">
        <v>23.742</v>
      </c>
      <c r="AQ16" s="129"/>
      <c r="AR16" s="129">
        <v>44.321292</v>
      </c>
      <c r="AS16" s="129"/>
      <c r="AT16" s="129"/>
      <c r="AU16" s="129"/>
    </row>
    <row r="17" spans="1:47" ht="14.25">
      <c r="A17" s="128" t="s">
        <v>1249</v>
      </c>
      <c r="B17" s="129">
        <v>10438.896846</v>
      </c>
      <c r="C17" s="129">
        <v>4317.09672</v>
      </c>
      <c r="D17" s="129">
        <v>358.4232</v>
      </c>
      <c r="E17" s="129">
        <v>1946.7488</v>
      </c>
      <c r="F17" s="129">
        <v>2038.56</v>
      </c>
      <c r="G17" s="129"/>
      <c r="H17" s="129"/>
      <c r="I17" s="129"/>
      <c r="J17" s="129"/>
      <c r="K17" s="129"/>
      <c r="L17" s="129"/>
      <c r="M17" s="129">
        <v>183.6</v>
      </c>
      <c r="N17" s="129">
        <v>35.2</v>
      </c>
      <c r="O17" s="129">
        <v>11</v>
      </c>
      <c r="P17" s="129"/>
      <c r="Q17" s="129">
        <v>16.3</v>
      </c>
      <c r="R17" s="129">
        <v>94.9</v>
      </c>
      <c r="S17" s="129">
        <v>21.4</v>
      </c>
      <c r="T17" s="129"/>
      <c r="U17" s="129">
        <v>75.1</v>
      </c>
      <c r="V17" s="129">
        <v>76.3</v>
      </c>
      <c r="W17" s="129"/>
      <c r="X17" s="129">
        <v>39.5</v>
      </c>
      <c r="Y17" s="129">
        <v>16.2</v>
      </c>
      <c r="Z17" s="129">
        <v>5.9</v>
      </c>
      <c r="AA17" s="129">
        <v>22</v>
      </c>
      <c r="AB17" s="129">
        <v>20.2</v>
      </c>
      <c r="AC17" s="129"/>
      <c r="AD17" s="129"/>
      <c r="AE17" s="129">
        <v>2.6</v>
      </c>
      <c r="AF17" s="129">
        <v>80</v>
      </c>
      <c r="AG17" s="129"/>
      <c r="AH17" s="129">
        <v>86.341934</v>
      </c>
      <c r="AI17" s="129">
        <v>188.662433</v>
      </c>
      <c r="AJ17" s="129">
        <v>87.4</v>
      </c>
      <c r="AK17" s="129">
        <v>280.792</v>
      </c>
      <c r="AL17" s="129"/>
      <c r="AM17" s="129">
        <v>276.44</v>
      </c>
      <c r="AN17" s="129"/>
      <c r="AO17" s="129">
        <v>116.8</v>
      </c>
      <c r="AP17" s="129">
        <v>6.975</v>
      </c>
      <c r="AQ17" s="129"/>
      <c r="AR17" s="129">
        <v>34.456759</v>
      </c>
      <c r="AS17" s="129"/>
      <c r="AT17" s="129"/>
      <c r="AU17" s="129"/>
    </row>
    <row r="18" spans="1:47" ht="21">
      <c r="A18" s="128" t="s">
        <v>1250</v>
      </c>
      <c r="B18" s="129">
        <v>1831.023086</v>
      </c>
      <c r="C18" s="129">
        <v>607.0944</v>
      </c>
      <c r="D18" s="129">
        <v>277.134</v>
      </c>
      <c r="E18" s="129">
        <v>289.4838</v>
      </c>
      <c r="F18" s="129">
        <v>49.6</v>
      </c>
      <c r="G18" s="129"/>
      <c r="H18" s="129"/>
      <c r="I18" s="129"/>
      <c r="J18" s="129"/>
      <c r="K18" s="129"/>
      <c r="L18" s="129"/>
      <c r="M18" s="129">
        <v>52.013325</v>
      </c>
      <c r="N18" s="129">
        <v>6.7</v>
      </c>
      <c r="O18" s="129">
        <v>3.8</v>
      </c>
      <c r="P18" s="129">
        <v>0.3</v>
      </c>
      <c r="Q18" s="129">
        <v>0.4</v>
      </c>
      <c r="R18" s="129">
        <v>12.8</v>
      </c>
      <c r="S18" s="129">
        <v>20.8</v>
      </c>
      <c r="T18" s="129"/>
      <c r="U18" s="129">
        <v>3</v>
      </c>
      <c r="V18" s="129">
        <v>38.2</v>
      </c>
      <c r="W18" s="129"/>
      <c r="X18" s="129">
        <v>7.3</v>
      </c>
      <c r="Y18" s="129"/>
      <c r="Z18" s="129">
        <v>3.5</v>
      </c>
      <c r="AA18" s="129">
        <v>0.8</v>
      </c>
      <c r="AB18" s="129">
        <v>6.7</v>
      </c>
      <c r="AC18" s="129"/>
      <c r="AD18" s="129"/>
      <c r="AE18" s="129"/>
      <c r="AF18" s="129">
        <v>15.3</v>
      </c>
      <c r="AG18" s="129">
        <v>3.2</v>
      </c>
      <c r="AH18" s="129">
        <v>12.141888</v>
      </c>
      <c r="AI18" s="129">
        <v>56.778729</v>
      </c>
      <c r="AJ18" s="129">
        <v>19.28</v>
      </c>
      <c r="AK18" s="129">
        <v>94.416</v>
      </c>
      <c r="AL18" s="129"/>
      <c r="AM18" s="129">
        <v>57.81</v>
      </c>
      <c r="AN18" s="129"/>
      <c r="AO18" s="129">
        <v>186.4</v>
      </c>
      <c r="AP18" s="129"/>
      <c r="AQ18" s="129"/>
      <c r="AR18" s="129">
        <v>6.070944</v>
      </c>
      <c r="AS18" s="129"/>
      <c r="AT18" s="129"/>
      <c r="AU18" s="129"/>
    </row>
    <row r="19" spans="1:47" ht="14.25">
      <c r="A19" s="128" t="s">
        <v>1251</v>
      </c>
      <c r="B19" s="129">
        <v>424.098388</v>
      </c>
      <c r="C19" s="129">
        <v>152.6088</v>
      </c>
      <c r="D19" s="129">
        <v>81.18</v>
      </c>
      <c r="E19" s="129">
        <v>72.7174</v>
      </c>
      <c r="F19" s="129"/>
      <c r="G19" s="129"/>
      <c r="H19" s="129"/>
      <c r="I19" s="129"/>
      <c r="J19" s="129"/>
      <c r="K19" s="129"/>
      <c r="L19" s="129"/>
      <c r="M19" s="129">
        <v>23.1</v>
      </c>
      <c r="N19" s="129">
        <v>5</v>
      </c>
      <c r="O19" s="129">
        <v>3</v>
      </c>
      <c r="P19" s="129"/>
      <c r="Q19" s="129">
        <v>0.3</v>
      </c>
      <c r="R19" s="129">
        <v>2</v>
      </c>
      <c r="S19" s="129">
        <v>1.5</v>
      </c>
      <c r="T19" s="129"/>
      <c r="U19" s="129">
        <v>0.4</v>
      </c>
      <c r="V19" s="129">
        <v>5</v>
      </c>
      <c r="W19" s="129"/>
      <c r="X19" s="129">
        <v>0.5</v>
      </c>
      <c r="Y19" s="129"/>
      <c r="Z19" s="129">
        <v>5</v>
      </c>
      <c r="AA19" s="129">
        <v>0.8</v>
      </c>
      <c r="AB19" s="129">
        <v>3</v>
      </c>
      <c r="AC19" s="129"/>
      <c r="AD19" s="129"/>
      <c r="AE19" s="129"/>
      <c r="AF19" s="129">
        <v>5.6</v>
      </c>
      <c r="AG19" s="129"/>
      <c r="AH19" s="129">
        <v>3.052176</v>
      </c>
      <c r="AI19" s="129">
        <v>19.241924</v>
      </c>
      <c r="AJ19" s="129">
        <v>3.9</v>
      </c>
      <c r="AK19" s="129">
        <v>29.712</v>
      </c>
      <c r="AL19" s="129"/>
      <c r="AM19" s="129">
        <v>4.96</v>
      </c>
      <c r="AN19" s="129"/>
      <c r="AO19" s="129"/>
      <c r="AP19" s="129"/>
      <c r="AQ19" s="129"/>
      <c r="AR19" s="129">
        <v>1.526088</v>
      </c>
      <c r="AS19" s="129"/>
      <c r="AT19" s="129"/>
      <c r="AU19" s="129"/>
    </row>
    <row r="20" spans="1:47" ht="14.25">
      <c r="A20" s="128" t="s">
        <v>1252</v>
      </c>
      <c r="B20" s="129">
        <v>37.24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>
        <v>2</v>
      </c>
      <c r="N20" s="129">
        <v>1</v>
      </c>
      <c r="O20" s="129"/>
      <c r="P20" s="129"/>
      <c r="Q20" s="129"/>
      <c r="R20" s="129"/>
      <c r="S20" s="129">
        <v>1.82</v>
      </c>
      <c r="T20" s="129"/>
      <c r="U20" s="129"/>
      <c r="V20" s="129">
        <v>5</v>
      </c>
      <c r="W20" s="129"/>
      <c r="X20" s="129"/>
      <c r="Y20" s="129"/>
      <c r="Z20" s="129"/>
      <c r="AA20" s="129"/>
      <c r="AB20" s="129">
        <v>1.32</v>
      </c>
      <c r="AC20" s="129"/>
      <c r="AD20" s="129"/>
      <c r="AE20" s="129"/>
      <c r="AF20" s="129"/>
      <c r="AG20" s="129"/>
      <c r="AH20" s="129"/>
      <c r="AI20" s="129"/>
      <c r="AJ20" s="129">
        <v>5.6</v>
      </c>
      <c r="AK20" s="129"/>
      <c r="AL20" s="129"/>
      <c r="AM20" s="129">
        <v>20.5</v>
      </c>
      <c r="AN20" s="129"/>
      <c r="AO20" s="129"/>
      <c r="AP20" s="129"/>
      <c r="AQ20" s="129"/>
      <c r="AR20" s="129"/>
      <c r="AS20" s="129"/>
      <c r="AT20" s="129"/>
      <c r="AU20" s="129"/>
    </row>
    <row r="21" spans="1:47" ht="14.25">
      <c r="A21" s="128" t="s">
        <v>1253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</row>
    <row r="22" spans="1:47" ht="21">
      <c r="A22" s="128" t="s">
        <v>1254</v>
      </c>
      <c r="B22" s="129">
        <v>2486.777107</v>
      </c>
      <c r="C22" s="129">
        <v>979.026</v>
      </c>
      <c r="D22" s="129">
        <v>236.334</v>
      </c>
      <c r="E22" s="129">
        <v>459.3395</v>
      </c>
      <c r="F22" s="129">
        <v>302.56</v>
      </c>
      <c r="G22" s="129"/>
      <c r="H22" s="129"/>
      <c r="I22" s="129"/>
      <c r="J22" s="129"/>
      <c r="K22" s="129"/>
      <c r="L22" s="129"/>
      <c r="M22" s="129">
        <v>69.2</v>
      </c>
      <c r="N22" s="129">
        <v>10</v>
      </c>
      <c r="O22" s="129">
        <v>2</v>
      </c>
      <c r="P22" s="129"/>
      <c r="Q22" s="129">
        <v>1</v>
      </c>
      <c r="R22" s="129">
        <v>2</v>
      </c>
      <c r="S22" s="129">
        <v>13</v>
      </c>
      <c r="T22" s="129"/>
      <c r="U22" s="129">
        <v>103</v>
      </c>
      <c r="V22" s="129">
        <v>7</v>
      </c>
      <c r="W22" s="129"/>
      <c r="X22" s="129">
        <v>13.5</v>
      </c>
      <c r="Y22" s="129"/>
      <c r="Z22" s="129">
        <v>1</v>
      </c>
      <c r="AA22" s="129">
        <v>6</v>
      </c>
      <c r="AB22" s="129">
        <v>13.5</v>
      </c>
      <c r="AC22" s="129"/>
      <c r="AD22" s="129"/>
      <c r="AE22" s="129"/>
      <c r="AF22" s="129"/>
      <c r="AG22" s="129">
        <v>8</v>
      </c>
      <c r="AH22" s="129">
        <v>19.58052</v>
      </c>
      <c r="AI22" s="129">
        <v>42.850827</v>
      </c>
      <c r="AJ22" s="129">
        <v>44</v>
      </c>
      <c r="AK22" s="129">
        <v>98.092</v>
      </c>
      <c r="AL22" s="129"/>
      <c r="AM22" s="129">
        <v>34.68</v>
      </c>
      <c r="AN22" s="129"/>
      <c r="AO22" s="129">
        <v>5.6</v>
      </c>
      <c r="AP22" s="129">
        <v>5.724</v>
      </c>
      <c r="AQ22" s="129"/>
      <c r="AR22" s="129">
        <v>9.79026</v>
      </c>
      <c r="AS22" s="129"/>
      <c r="AT22" s="129"/>
      <c r="AU22" s="129"/>
    </row>
    <row r="23" spans="1:47" ht="14.25">
      <c r="A23" s="128" t="s">
        <v>1255</v>
      </c>
      <c r="B23" s="129">
        <v>16263.639638</v>
      </c>
      <c r="C23" s="129"/>
      <c r="D23" s="129"/>
      <c r="E23" s="129"/>
      <c r="F23" s="129"/>
      <c r="G23" s="129"/>
      <c r="H23" s="129"/>
      <c r="I23" s="129"/>
      <c r="J23" s="129"/>
      <c r="K23" s="129">
        <v>16263.639638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</row>
    <row r="24" spans="1:47" ht="21">
      <c r="A24" s="128" t="s">
        <v>1256</v>
      </c>
      <c r="B24" s="129">
        <v>178.850141</v>
      </c>
      <c r="C24" s="129">
        <v>72.6396</v>
      </c>
      <c r="D24" s="129">
        <v>0.36</v>
      </c>
      <c r="E24" s="129">
        <v>36</v>
      </c>
      <c r="F24" s="129">
        <v>44.64</v>
      </c>
      <c r="G24" s="129"/>
      <c r="H24" s="129"/>
      <c r="I24" s="129"/>
      <c r="J24" s="129"/>
      <c r="K24" s="129"/>
      <c r="L24" s="129"/>
      <c r="M24" s="129">
        <v>3</v>
      </c>
      <c r="N24" s="129"/>
      <c r="O24" s="129"/>
      <c r="P24" s="129"/>
      <c r="Q24" s="129">
        <v>1</v>
      </c>
      <c r="R24" s="129">
        <v>2</v>
      </c>
      <c r="S24" s="129"/>
      <c r="T24" s="129"/>
      <c r="U24" s="129"/>
      <c r="V24" s="129">
        <v>1</v>
      </c>
      <c r="W24" s="129"/>
      <c r="X24" s="129"/>
      <c r="Y24" s="129"/>
      <c r="Z24" s="129"/>
      <c r="AA24" s="129">
        <v>1</v>
      </c>
      <c r="AB24" s="129">
        <v>1</v>
      </c>
      <c r="AC24" s="129"/>
      <c r="AD24" s="129"/>
      <c r="AE24" s="129"/>
      <c r="AF24" s="129"/>
      <c r="AG24" s="129"/>
      <c r="AH24" s="129">
        <v>1.452792</v>
      </c>
      <c r="AI24" s="129">
        <v>5.757749</v>
      </c>
      <c r="AJ24" s="129"/>
      <c r="AK24" s="129">
        <v>2</v>
      </c>
      <c r="AL24" s="129"/>
      <c r="AM24" s="129">
        <v>7</v>
      </c>
      <c r="AN24" s="129"/>
      <c r="AO24" s="129"/>
      <c r="AP24" s="129"/>
      <c r="AQ24" s="129"/>
      <c r="AR24" s="129"/>
      <c r="AS24" s="129"/>
      <c r="AT24" s="129"/>
      <c r="AU24" s="129"/>
    </row>
    <row r="25" spans="1:47" ht="21">
      <c r="A25" s="128" t="s">
        <v>1257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</row>
    <row r="26" spans="1:47" ht="21">
      <c r="A26" s="128" t="s">
        <v>1258</v>
      </c>
      <c r="B26" s="129">
        <v>1293.884901</v>
      </c>
      <c r="C26" s="129">
        <v>465.5592</v>
      </c>
      <c r="D26" s="129">
        <v>160.032</v>
      </c>
      <c r="E26" s="129">
        <v>231.8875</v>
      </c>
      <c r="F26" s="129">
        <v>146.32</v>
      </c>
      <c r="G26" s="129"/>
      <c r="H26" s="129"/>
      <c r="I26" s="129"/>
      <c r="J26" s="129"/>
      <c r="K26" s="129"/>
      <c r="L26" s="129"/>
      <c r="M26" s="129">
        <v>22.9</v>
      </c>
      <c r="N26" s="129">
        <v>0.5</v>
      </c>
      <c r="O26" s="129"/>
      <c r="P26" s="129"/>
      <c r="Q26" s="129">
        <v>3</v>
      </c>
      <c r="R26" s="129">
        <v>16</v>
      </c>
      <c r="S26" s="129">
        <v>1.2</v>
      </c>
      <c r="T26" s="129"/>
      <c r="U26" s="129">
        <v>11</v>
      </c>
      <c r="V26" s="129">
        <v>3</v>
      </c>
      <c r="W26" s="129"/>
      <c r="X26" s="129">
        <v>0.5</v>
      </c>
      <c r="Y26" s="129"/>
      <c r="Z26" s="129">
        <v>1</v>
      </c>
      <c r="AA26" s="129">
        <v>1</v>
      </c>
      <c r="AB26" s="129">
        <v>12.2</v>
      </c>
      <c r="AC26" s="129"/>
      <c r="AD26" s="129"/>
      <c r="AE26" s="129"/>
      <c r="AF26" s="129">
        <v>10.2</v>
      </c>
      <c r="AG26" s="129">
        <v>24.2</v>
      </c>
      <c r="AH26" s="129">
        <v>9.311184</v>
      </c>
      <c r="AI26" s="129">
        <v>21.355425</v>
      </c>
      <c r="AJ26" s="129">
        <v>50.2</v>
      </c>
      <c r="AK26" s="129">
        <v>69.564</v>
      </c>
      <c r="AL26" s="129"/>
      <c r="AM26" s="129">
        <v>15.5</v>
      </c>
      <c r="AN26" s="129"/>
      <c r="AO26" s="129">
        <v>12.8</v>
      </c>
      <c r="AP26" s="129"/>
      <c r="AQ26" s="129"/>
      <c r="AR26" s="129">
        <v>4.655592</v>
      </c>
      <c r="AS26" s="129"/>
      <c r="AT26" s="129"/>
      <c r="AU26" s="129"/>
    </row>
    <row r="27" spans="1:47" ht="14.25">
      <c r="A27" s="128" t="s">
        <v>1259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</row>
    <row r="28" spans="1:47" ht="14.25">
      <c r="A28" s="128" t="s">
        <v>1260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</row>
    <row r="29" spans="1:47" ht="14.25">
      <c r="A29" s="128" t="s">
        <v>1261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</row>
    <row r="30" spans="1:47" ht="14.25">
      <c r="A30" s="128" t="s">
        <v>1262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</row>
    <row r="31" spans="1:47" ht="14.25">
      <c r="A31" s="128" t="s">
        <v>1263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</row>
    <row r="32" spans="1:47" ht="21">
      <c r="A32" s="128" t="s">
        <v>1264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</row>
    <row r="33" spans="1:47" ht="21">
      <c r="A33" s="128" t="s">
        <v>1265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</row>
  </sheetData>
  <sheetProtection/>
  <mergeCells count="1">
    <mergeCell ref="A1:AU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showZeros="0" zoomScaleSheetLayoutView="100" workbookViewId="0" topLeftCell="A1">
      <selection activeCell="D18" sqref="D18"/>
    </sheetView>
  </sheetViews>
  <sheetFormatPr defaultColWidth="9.00390625" defaultRowHeight="14.25"/>
  <cols>
    <col min="1" max="1" width="31.625" style="2" customWidth="1"/>
    <col min="2" max="2" width="24.875" style="2" customWidth="1"/>
    <col min="3" max="5" width="17.00390625" style="2" customWidth="1"/>
    <col min="6" max="16384" width="9.00390625" style="2" customWidth="1"/>
  </cols>
  <sheetData>
    <row r="1" spans="1:3" s="115" customFormat="1" ht="18.75" customHeight="1">
      <c r="A1" s="116" t="s">
        <v>1267</v>
      </c>
      <c r="B1" s="117"/>
      <c r="C1" s="118"/>
    </row>
    <row r="2" spans="1:4" ht="27" customHeight="1">
      <c r="A2" s="107" t="s">
        <v>1268</v>
      </c>
      <c r="B2" s="107"/>
      <c r="C2" s="108"/>
      <c r="D2" s="108"/>
    </row>
    <row r="3" spans="1:4" ht="15.75" customHeight="1">
      <c r="A3" s="109"/>
      <c r="B3" s="109"/>
      <c r="C3" s="109"/>
      <c r="D3" s="109"/>
    </row>
    <row r="4" spans="1:2" ht="19.5" customHeight="1">
      <c r="A4" s="119"/>
      <c r="B4" s="120" t="s">
        <v>23</v>
      </c>
    </row>
    <row r="5" spans="1:2" ht="24.75" customHeight="1">
      <c r="A5" s="112" t="s">
        <v>1169</v>
      </c>
      <c r="B5" s="113" t="s">
        <v>1269</v>
      </c>
    </row>
    <row r="6" spans="1:2" s="1" customFormat="1" ht="24.75" customHeight="1">
      <c r="A6" s="103" t="s">
        <v>1270</v>
      </c>
      <c r="B6" s="121"/>
    </row>
    <row r="7" spans="1:2" s="1" customFormat="1" ht="24.75" customHeight="1">
      <c r="A7" s="97" t="s">
        <v>1271</v>
      </c>
      <c r="B7" s="121">
        <v>100</v>
      </c>
    </row>
    <row r="8" spans="1:2" s="1" customFormat="1" ht="24.75" customHeight="1">
      <c r="A8" s="97" t="s">
        <v>1272</v>
      </c>
      <c r="B8" s="122">
        <v>1450000</v>
      </c>
    </row>
    <row r="9" spans="1:2" s="1" customFormat="1" ht="24.75" customHeight="1">
      <c r="A9" s="104" t="s">
        <v>1273</v>
      </c>
      <c r="B9" s="122"/>
    </row>
    <row r="10" spans="1:2" s="1" customFormat="1" ht="24.75" customHeight="1">
      <c r="A10" s="103" t="s">
        <v>1274</v>
      </c>
      <c r="B10" s="122">
        <v>20000</v>
      </c>
    </row>
    <row r="11" spans="1:2" s="1" customFormat="1" ht="24.75" customHeight="1">
      <c r="A11" s="103" t="s">
        <v>1275</v>
      </c>
      <c r="B11" s="122">
        <v>10000</v>
      </c>
    </row>
    <row r="12" spans="1:2" s="1" customFormat="1" ht="24.75" customHeight="1">
      <c r="A12" s="103" t="s">
        <v>1276</v>
      </c>
      <c r="B12" s="122">
        <v>150000</v>
      </c>
    </row>
    <row r="13" spans="1:2" s="1" customFormat="1" ht="24.75" customHeight="1">
      <c r="A13" s="103" t="s">
        <v>1277</v>
      </c>
      <c r="B13" s="122"/>
    </row>
    <row r="14" spans="1:2" s="1" customFormat="1" ht="24.75" customHeight="1">
      <c r="A14" s="97"/>
      <c r="B14" s="122"/>
    </row>
    <row r="15" spans="1:2" s="1" customFormat="1" ht="24.75" customHeight="1">
      <c r="A15" s="97"/>
      <c r="B15" s="122"/>
    </row>
    <row r="16" spans="1:2" s="1" customFormat="1" ht="24.75" customHeight="1">
      <c r="A16" s="97"/>
      <c r="B16" s="122"/>
    </row>
    <row r="17" spans="1:2" s="1" customFormat="1" ht="24.75" customHeight="1">
      <c r="A17" s="97"/>
      <c r="B17" s="122"/>
    </row>
    <row r="18" spans="1:2" s="1" customFormat="1" ht="24.75" customHeight="1">
      <c r="A18" s="97"/>
      <c r="B18" s="122"/>
    </row>
    <row r="19" spans="1:2" s="1" customFormat="1" ht="24.75" customHeight="1">
      <c r="A19" s="97"/>
      <c r="B19" s="122"/>
    </row>
    <row r="20" spans="1:2" s="1" customFormat="1" ht="24.75" customHeight="1">
      <c r="A20" s="97" t="s">
        <v>1278</v>
      </c>
      <c r="B20" s="122">
        <f>SUM(B6:B13)</f>
        <v>1630100</v>
      </c>
    </row>
    <row r="21" spans="1:2" s="1" customFormat="1" ht="24.75" customHeight="1">
      <c r="A21" s="97" t="s">
        <v>27</v>
      </c>
      <c r="B21" s="122">
        <v>50000</v>
      </c>
    </row>
    <row r="22" spans="1:2" s="1" customFormat="1" ht="24.75" customHeight="1">
      <c r="A22" s="97" t="s">
        <v>1279</v>
      </c>
      <c r="B22" s="123">
        <v>700000</v>
      </c>
    </row>
    <row r="23" spans="1:2" s="1" customFormat="1" ht="24.75" customHeight="1">
      <c r="A23" s="97" t="s">
        <v>39</v>
      </c>
      <c r="B23" s="124"/>
    </row>
    <row r="24" spans="1:2" s="1" customFormat="1" ht="24.75" customHeight="1">
      <c r="A24" s="97" t="s">
        <v>1280</v>
      </c>
      <c r="B24" s="124">
        <v>296519</v>
      </c>
    </row>
    <row r="25" spans="1:2" s="1" customFormat="1" ht="24.75" customHeight="1">
      <c r="A25" s="98" t="s">
        <v>1281</v>
      </c>
      <c r="B25" s="122">
        <f>B20+B21++B23+B24+B22</f>
        <v>2676619</v>
      </c>
    </row>
    <row r="26" spans="1:2" s="1" customFormat="1" ht="24.75" customHeight="1">
      <c r="A26" s="2"/>
      <c r="B26" s="2"/>
    </row>
    <row r="27" spans="1:2" s="1" customFormat="1" ht="24.75" customHeight="1">
      <c r="A27" s="2"/>
      <c r="B27" s="2"/>
    </row>
    <row r="28" spans="1:2" s="1" customFormat="1" ht="23.25" customHeight="1">
      <c r="A28" s="2"/>
      <c r="B28" s="2"/>
    </row>
    <row r="29" spans="1:2" s="1" customFormat="1" ht="24.75" customHeight="1">
      <c r="A29" s="2"/>
      <c r="B29" s="2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A2:B2"/>
  </mergeCells>
  <printOptions horizontalCentered="1"/>
  <pageMargins left="0.59" right="0.47" top="0.37" bottom="0.72" header="0.67" footer="0.47"/>
  <pageSetup firstPageNumber="44" useFirstPageNumber="1" orientation="portrait" paperSize="9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showZeros="0" zoomScaleSheetLayoutView="100" workbookViewId="0" topLeftCell="A8">
      <selection activeCell="E24" sqref="E24"/>
    </sheetView>
  </sheetViews>
  <sheetFormatPr defaultColWidth="9.00390625" defaultRowHeight="14.25"/>
  <cols>
    <col min="1" max="1" width="44.25390625" style="2" customWidth="1"/>
    <col min="2" max="2" width="19.875" style="2" customWidth="1"/>
    <col min="3" max="4" width="9.00390625" style="2" customWidth="1"/>
    <col min="5" max="5" width="9.375" style="2" customWidth="1"/>
    <col min="6" max="16384" width="9.00390625" style="2" customWidth="1"/>
  </cols>
  <sheetData>
    <row r="1" spans="1:3" s="80" customFormat="1" ht="18.75" customHeight="1">
      <c r="A1" s="82" t="s">
        <v>1282</v>
      </c>
      <c r="B1" s="83"/>
      <c r="C1" s="84"/>
    </row>
    <row r="2" spans="1:4" ht="27" customHeight="1">
      <c r="A2" s="107" t="s">
        <v>1283</v>
      </c>
      <c r="B2" s="107"/>
      <c r="C2" s="108"/>
      <c r="D2" s="108"/>
    </row>
    <row r="3" spans="1:4" ht="15.75" customHeight="1">
      <c r="A3" s="109"/>
      <c r="B3" s="109"/>
      <c r="C3" s="109"/>
      <c r="D3" s="109"/>
    </row>
    <row r="4" spans="1:2" ht="19.5" customHeight="1">
      <c r="A4" s="110"/>
      <c r="B4" s="111" t="s">
        <v>23</v>
      </c>
    </row>
    <row r="5" spans="1:2" ht="24.75" customHeight="1">
      <c r="A5" s="112" t="s">
        <v>1169</v>
      </c>
      <c r="B5" s="113" t="s">
        <v>1269</v>
      </c>
    </row>
    <row r="6" spans="1:2" s="1" customFormat="1" ht="24.75" customHeight="1">
      <c r="A6" s="91" t="s">
        <v>1284</v>
      </c>
      <c r="B6" s="93">
        <v>280</v>
      </c>
    </row>
    <row r="7" spans="1:2" s="1" customFormat="1" ht="24.75" customHeight="1">
      <c r="A7" s="91" t="s">
        <v>1285</v>
      </c>
      <c r="B7" s="93">
        <v>26000</v>
      </c>
    </row>
    <row r="8" spans="1:2" s="1" customFormat="1" ht="24.75" customHeight="1">
      <c r="A8" s="91" t="s">
        <v>1286</v>
      </c>
      <c r="B8" s="93"/>
    </row>
    <row r="9" spans="1:2" s="1" customFormat="1" ht="24.75" customHeight="1">
      <c r="A9" s="91" t="s">
        <v>1287</v>
      </c>
      <c r="B9" s="93">
        <v>1095000</v>
      </c>
    </row>
    <row r="10" spans="1:2" s="1" customFormat="1" ht="24.75" customHeight="1">
      <c r="A10" s="91" t="s">
        <v>1288</v>
      </c>
      <c r="B10" s="93">
        <v>8000</v>
      </c>
    </row>
    <row r="11" spans="1:2" s="1" customFormat="1" ht="24.75" customHeight="1">
      <c r="A11" s="91" t="s">
        <v>1289</v>
      </c>
      <c r="B11" s="7">
        <v>1000</v>
      </c>
    </row>
    <row r="12" spans="1:2" s="1" customFormat="1" ht="24.75" customHeight="1">
      <c r="A12" s="91" t="s">
        <v>1290</v>
      </c>
      <c r="B12" s="93"/>
    </row>
    <row r="13" spans="1:2" s="1" customFormat="1" ht="24.75" customHeight="1">
      <c r="A13" s="91" t="s">
        <v>1291</v>
      </c>
      <c r="B13" s="93">
        <v>200000</v>
      </c>
    </row>
    <row r="14" spans="1:2" s="1" customFormat="1" ht="24.75" customHeight="1">
      <c r="A14" s="91"/>
      <c r="B14" s="93"/>
    </row>
    <row r="15" spans="1:2" s="1" customFormat="1" ht="24.75" customHeight="1">
      <c r="A15" s="96"/>
      <c r="B15" s="93"/>
    </row>
    <row r="16" spans="1:2" s="1" customFormat="1" ht="24.75" customHeight="1">
      <c r="A16" s="96"/>
      <c r="B16" s="93"/>
    </row>
    <row r="17" spans="1:2" s="1" customFormat="1" ht="24.75" customHeight="1">
      <c r="A17" s="96"/>
      <c r="B17" s="93"/>
    </row>
    <row r="18" spans="1:2" s="1" customFormat="1" ht="24.75" customHeight="1">
      <c r="A18" s="97" t="s">
        <v>1292</v>
      </c>
      <c r="B18" s="93">
        <f>SUM(B3:B17)</f>
        <v>1330280</v>
      </c>
    </row>
    <row r="19" spans="1:2" s="1" customFormat="1" ht="24.75" customHeight="1">
      <c r="A19" s="97" t="s">
        <v>1293</v>
      </c>
      <c r="B19" s="93"/>
    </row>
    <row r="20" spans="1:2" s="1" customFormat="1" ht="24.75" customHeight="1">
      <c r="A20" s="97" t="s">
        <v>48</v>
      </c>
      <c r="B20" s="93">
        <v>402118</v>
      </c>
    </row>
    <row r="21" spans="1:2" s="1" customFormat="1" ht="24.75" customHeight="1">
      <c r="A21" s="97" t="s">
        <v>1294</v>
      </c>
      <c r="B21" s="93">
        <v>700000</v>
      </c>
    </row>
    <row r="22" spans="1:2" s="1" customFormat="1" ht="24.75" customHeight="1">
      <c r="A22" s="97" t="s">
        <v>126</v>
      </c>
      <c r="B22" s="93">
        <v>120000</v>
      </c>
    </row>
    <row r="23" spans="1:2" s="1" customFormat="1" ht="24.75" customHeight="1">
      <c r="A23" s="97" t="s">
        <v>1295</v>
      </c>
      <c r="B23" s="7"/>
    </row>
    <row r="24" spans="1:2" s="1" customFormat="1" ht="24.75" customHeight="1">
      <c r="A24" s="97" t="s">
        <v>1296</v>
      </c>
      <c r="B24" s="114">
        <v>124221</v>
      </c>
    </row>
    <row r="25" spans="1:2" s="1" customFormat="1" ht="24.75" customHeight="1">
      <c r="A25" s="98" t="s">
        <v>1297</v>
      </c>
      <c r="B25" s="99">
        <f>SUM(B18:B24)</f>
        <v>2676619</v>
      </c>
    </row>
    <row r="26" spans="1:2" s="1" customFormat="1" ht="24.75" customHeight="1">
      <c r="A26" s="2"/>
      <c r="B26" s="2"/>
    </row>
    <row r="27" spans="1:2" s="1" customFormat="1" ht="24.75" customHeight="1">
      <c r="A27" s="2"/>
      <c r="B27" s="2"/>
    </row>
    <row r="28" spans="1:2" s="1" customFormat="1" ht="23.25" customHeight="1">
      <c r="A28" s="2"/>
      <c r="B28" s="2"/>
    </row>
    <row r="29" spans="1:2" s="1" customFormat="1" ht="24.75" customHeight="1">
      <c r="A29" s="2"/>
      <c r="B29" s="2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A2:B2"/>
  </mergeCells>
  <printOptions horizontalCentered="1"/>
  <pageMargins left="0.59" right="0.47" top="0.37" bottom="0.72" header="0.67" footer="0.47"/>
  <pageSetup firstPageNumber="44" useFirstPageNumber="1" orientation="portrait" paperSize="9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showZeros="0" zoomScaleSheetLayoutView="100" workbookViewId="0" topLeftCell="A2">
      <selection activeCell="D25" sqref="D25"/>
    </sheetView>
  </sheetViews>
  <sheetFormatPr defaultColWidth="28.375" defaultRowHeight="14.25"/>
  <cols>
    <col min="1" max="1" width="42.125" style="11" customWidth="1"/>
    <col min="2" max="2" width="27.75390625" style="11" customWidth="1"/>
    <col min="3" max="3" width="9.00390625" style="11" customWidth="1"/>
    <col min="4" max="4" width="23.625" style="11" customWidth="1"/>
    <col min="5" max="5" width="9.375" style="11" customWidth="1"/>
    <col min="6" max="32" width="9.00390625" style="11" customWidth="1"/>
    <col min="33" max="224" width="28.375" style="11" customWidth="1"/>
    <col min="225" max="252" width="9.00390625" style="11" customWidth="1"/>
    <col min="253" max="253" width="27.50390625" style="11" customWidth="1"/>
    <col min="254" max="254" width="6.75390625" style="11" customWidth="1"/>
    <col min="255" max="255" width="7.125" style="11" customWidth="1"/>
    <col min="256" max="256" width="28.375" style="11" customWidth="1"/>
  </cols>
  <sheetData>
    <row r="1" spans="1:3" s="80" customFormat="1" ht="18.75" customHeight="1">
      <c r="A1" s="82" t="s">
        <v>1298</v>
      </c>
      <c r="B1" s="83"/>
      <c r="C1" s="84"/>
    </row>
    <row r="2" spans="1:4" ht="27" customHeight="1">
      <c r="A2" s="85" t="s">
        <v>1299</v>
      </c>
      <c r="B2" s="85"/>
      <c r="C2" s="86"/>
      <c r="D2" s="86"/>
    </row>
    <row r="3" spans="1:2" ht="19.5" customHeight="1">
      <c r="A3" s="100"/>
      <c r="B3" s="88" t="s">
        <v>23</v>
      </c>
    </row>
    <row r="4" spans="1:2" ht="24.75" customHeight="1">
      <c r="A4" s="101" t="s">
        <v>53</v>
      </c>
      <c r="B4" s="89" t="s">
        <v>1269</v>
      </c>
    </row>
    <row r="5" spans="1:2" ht="24.75" customHeight="1">
      <c r="A5" s="102"/>
      <c r="B5" s="90"/>
    </row>
    <row r="6" spans="1:2" s="81" customFormat="1" ht="24.75" customHeight="1">
      <c r="A6" s="103" t="s">
        <v>1270</v>
      </c>
      <c r="B6" s="93"/>
    </row>
    <row r="7" spans="1:2" s="81" customFormat="1" ht="24.75" customHeight="1">
      <c r="A7" s="97" t="s">
        <v>1271</v>
      </c>
      <c r="B7" s="93"/>
    </row>
    <row r="8" spans="1:2" s="81" customFormat="1" ht="24.75" customHeight="1">
      <c r="A8" s="97" t="s">
        <v>1272</v>
      </c>
      <c r="B8" s="99">
        <v>650000</v>
      </c>
    </row>
    <row r="9" spans="1:2" s="81" customFormat="1" ht="24.75" customHeight="1">
      <c r="A9" s="104" t="s">
        <v>1273</v>
      </c>
      <c r="B9" s="99"/>
    </row>
    <row r="10" spans="1:2" s="81" customFormat="1" ht="24.75" customHeight="1">
      <c r="A10" s="103" t="s">
        <v>1274</v>
      </c>
      <c r="B10" s="93">
        <v>10000</v>
      </c>
    </row>
    <row r="11" spans="1:2" s="81" customFormat="1" ht="24.75" customHeight="1">
      <c r="A11" s="103" t="s">
        <v>1275</v>
      </c>
      <c r="B11" s="105">
        <v>6000</v>
      </c>
    </row>
    <row r="12" spans="1:2" s="81" customFormat="1" ht="24.75" customHeight="1">
      <c r="A12" s="103" t="s">
        <v>1276</v>
      </c>
      <c r="B12" s="105">
        <v>127793</v>
      </c>
    </row>
    <row r="13" spans="1:2" s="81" customFormat="1" ht="24.75" customHeight="1">
      <c r="A13" s="103" t="s">
        <v>1277</v>
      </c>
      <c r="B13" s="105"/>
    </row>
    <row r="14" spans="1:2" s="81" customFormat="1" ht="24.75" customHeight="1">
      <c r="A14" s="97"/>
      <c r="B14" s="99"/>
    </row>
    <row r="15" spans="1:2" s="81" customFormat="1" ht="24.75" customHeight="1">
      <c r="A15" s="97"/>
      <c r="B15" s="99"/>
    </row>
    <row r="16" spans="1:2" s="81" customFormat="1" ht="24.75" customHeight="1">
      <c r="A16" s="97"/>
      <c r="B16" s="99"/>
    </row>
    <row r="17" spans="1:2" s="81" customFormat="1" ht="24.75" customHeight="1">
      <c r="A17" s="97"/>
      <c r="B17" s="99"/>
    </row>
    <row r="18" spans="1:2" s="81" customFormat="1" ht="24.75" customHeight="1">
      <c r="A18" s="97"/>
      <c r="B18" s="99"/>
    </row>
    <row r="19" spans="1:2" s="81" customFormat="1" ht="24.75" customHeight="1">
      <c r="A19" s="97"/>
      <c r="B19" s="99"/>
    </row>
    <row r="20" spans="1:2" s="81" customFormat="1" ht="24.75" customHeight="1">
      <c r="A20" s="97" t="s">
        <v>1278</v>
      </c>
      <c r="B20" s="99">
        <f>SUM(B6:B13)</f>
        <v>793793</v>
      </c>
    </row>
    <row r="21" spans="1:2" s="81" customFormat="1" ht="24.75" customHeight="1">
      <c r="A21" s="97" t="s">
        <v>27</v>
      </c>
      <c r="B21" s="99"/>
    </row>
    <row r="22" spans="1:2" s="81" customFormat="1" ht="24.75" customHeight="1">
      <c r="A22" s="97" t="s">
        <v>1279</v>
      </c>
      <c r="B22" s="93">
        <v>180000</v>
      </c>
    </row>
    <row r="23" spans="1:2" s="81" customFormat="1" ht="23.25" customHeight="1">
      <c r="A23" s="97" t="s">
        <v>39</v>
      </c>
      <c r="B23" s="93"/>
    </row>
    <row r="24" spans="1:2" s="81" customFormat="1" ht="24.75" customHeight="1">
      <c r="A24" s="97" t="s">
        <v>1280</v>
      </c>
      <c r="B24" s="106">
        <v>1568</v>
      </c>
    </row>
    <row r="25" spans="1:2" ht="24.75" customHeight="1">
      <c r="A25" s="98" t="s">
        <v>1281</v>
      </c>
      <c r="B25" s="99">
        <f>B20+B21++B23+B24+B22</f>
        <v>975361</v>
      </c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3">
    <mergeCell ref="A2:B2"/>
    <mergeCell ref="A4:A5"/>
    <mergeCell ref="B4:B5"/>
  </mergeCells>
  <printOptions horizontalCentered="1"/>
  <pageMargins left="0.59" right="0.47" top="0.37" bottom="0.72" header="0.67" footer="0.47"/>
  <pageSetup firstPageNumber="44" useFirstPageNumber="1" orientation="portrait" paperSize="9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showZeros="0" zoomScaleSheetLayoutView="100" workbookViewId="0" topLeftCell="A11">
      <selection activeCell="B22" sqref="B22"/>
    </sheetView>
  </sheetViews>
  <sheetFormatPr defaultColWidth="28.375" defaultRowHeight="14.25"/>
  <cols>
    <col min="1" max="1" width="49.25390625" style="11" customWidth="1"/>
    <col min="2" max="2" width="24.375" style="11" customWidth="1"/>
    <col min="3" max="4" width="9.00390625" style="11" hidden="1" customWidth="1"/>
    <col min="5" max="5" width="9.375" style="11" customWidth="1"/>
    <col min="6" max="32" width="9.00390625" style="11" customWidth="1"/>
    <col min="33" max="224" width="28.375" style="11" customWidth="1"/>
    <col min="225" max="252" width="9.00390625" style="11" customWidth="1"/>
    <col min="253" max="253" width="27.50390625" style="11" customWidth="1"/>
    <col min="254" max="254" width="6.75390625" style="11" customWidth="1"/>
    <col min="255" max="255" width="7.125" style="11" customWidth="1"/>
    <col min="256" max="256" width="28.375" style="11" customWidth="1"/>
  </cols>
  <sheetData>
    <row r="1" spans="1:3" s="80" customFormat="1" ht="18.75" customHeight="1">
      <c r="A1" s="82" t="s">
        <v>1300</v>
      </c>
      <c r="B1" s="83"/>
      <c r="C1" s="84"/>
    </row>
    <row r="2" spans="1:4" ht="27" customHeight="1">
      <c r="A2" s="85" t="s">
        <v>1301</v>
      </c>
      <c r="B2" s="85"/>
      <c r="C2" s="86"/>
      <c r="D2" s="86"/>
    </row>
    <row r="3" spans="1:2" ht="19.5" customHeight="1">
      <c r="A3" s="87"/>
      <c r="B3" s="88" t="s">
        <v>23</v>
      </c>
    </row>
    <row r="4" spans="1:2" ht="24.75" customHeight="1">
      <c r="A4" s="89" t="s">
        <v>53</v>
      </c>
      <c r="B4" s="89" t="s">
        <v>1269</v>
      </c>
    </row>
    <row r="5" spans="1:2" ht="24.75" customHeight="1">
      <c r="A5" s="90"/>
      <c r="B5" s="90"/>
    </row>
    <row r="6" spans="1:2" s="81" customFormat="1" ht="24.75" customHeight="1">
      <c r="A6" s="91" t="s">
        <v>1284</v>
      </c>
      <c r="B6" s="92"/>
    </row>
    <row r="7" spans="1:2" s="81" customFormat="1" ht="24.75" customHeight="1">
      <c r="A7" s="91" t="s">
        <v>1285</v>
      </c>
      <c r="B7" s="92"/>
    </row>
    <row r="8" spans="1:2" s="81" customFormat="1" ht="24.75" customHeight="1">
      <c r="A8" s="91" t="s">
        <v>1286</v>
      </c>
      <c r="B8" s="93"/>
    </row>
    <row r="9" spans="1:2" s="81" customFormat="1" ht="24.75" customHeight="1">
      <c r="A9" s="91" t="s">
        <v>1287</v>
      </c>
      <c r="B9" s="94">
        <v>457160</v>
      </c>
    </row>
    <row r="10" spans="1:2" s="81" customFormat="1" ht="24.75" customHeight="1">
      <c r="A10" s="91" t="s">
        <v>1288</v>
      </c>
      <c r="B10" s="92"/>
    </row>
    <row r="11" spans="1:2" s="81" customFormat="1" ht="24.75" customHeight="1">
      <c r="A11" s="91" t="s">
        <v>1289</v>
      </c>
      <c r="B11" s="95"/>
    </row>
    <row r="12" spans="1:2" s="81" customFormat="1" ht="24.75" customHeight="1">
      <c r="A12" s="91" t="s">
        <v>1290</v>
      </c>
      <c r="B12" s="92"/>
    </row>
    <row r="13" spans="1:2" s="81" customFormat="1" ht="24.75" customHeight="1">
      <c r="A13" s="91" t="s">
        <v>1291</v>
      </c>
      <c r="B13" s="94">
        <v>3000</v>
      </c>
    </row>
    <row r="14" spans="1:2" s="81" customFormat="1" ht="24.75" customHeight="1">
      <c r="A14" s="91"/>
      <c r="B14" s="92"/>
    </row>
    <row r="15" spans="1:2" s="81" customFormat="1" ht="24.75" customHeight="1">
      <c r="A15" s="96"/>
      <c r="B15" s="92"/>
    </row>
    <row r="16" spans="1:2" s="81" customFormat="1" ht="24.75" customHeight="1">
      <c r="A16" s="96"/>
      <c r="B16" s="92"/>
    </row>
    <row r="17" spans="1:2" s="81" customFormat="1" ht="24.75" customHeight="1">
      <c r="A17" s="96"/>
      <c r="B17" s="92"/>
    </row>
    <row r="18" spans="1:2" s="81" customFormat="1" ht="24.75" customHeight="1">
      <c r="A18" s="97" t="s">
        <v>1292</v>
      </c>
      <c r="B18" s="92">
        <v>460160</v>
      </c>
    </row>
    <row r="19" spans="1:2" s="81" customFormat="1" ht="24.75" customHeight="1">
      <c r="A19" s="97" t="s">
        <v>1293</v>
      </c>
      <c r="B19" s="94">
        <v>20000</v>
      </c>
    </row>
    <row r="20" spans="1:2" s="81" customFormat="1" ht="24.75" customHeight="1">
      <c r="A20" s="97" t="s">
        <v>48</v>
      </c>
      <c r="B20" s="94">
        <v>150000</v>
      </c>
    </row>
    <row r="21" spans="1:2" s="81" customFormat="1" ht="24.75" customHeight="1">
      <c r="A21" s="97" t="s">
        <v>1294</v>
      </c>
      <c r="B21" s="94">
        <v>180000</v>
      </c>
    </row>
    <row r="22" spans="1:2" s="81" customFormat="1" ht="24.75" customHeight="1">
      <c r="A22" s="97" t="s">
        <v>126</v>
      </c>
      <c r="B22" s="94">
        <v>85000</v>
      </c>
    </row>
    <row r="23" spans="1:2" s="81" customFormat="1" ht="24.75" customHeight="1">
      <c r="A23" s="97" t="s">
        <v>1295</v>
      </c>
      <c r="B23" s="94"/>
    </row>
    <row r="24" spans="1:2" s="81" customFormat="1" ht="24.75" customHeight="1">
      <c r="A24" s="97" t="s">
        <v>1296</v>
      </c>
      <c r="B24" s="94">
        <v>80201</v>
      </c>
    </row>
    <row r="25" spans="1:2" s="81" customFormat="1" ht="24.75" customHeight="1">
      <c r="A25" s="98" t="s">
        <v>1297</v>
      </c>
      <c r="B25" s="99">
        <f>SUM(B18:B24)</f>
        <v>975361</v>
      </c>
    </row>
    <row r="26" spans="1:2" s="81" customFormat="1" ht="24.75" customHeight="1">
      <c r="A26" s="11"/>
      <c r="B26" s="11"/>
    </row>
    <row r="27" spans="1:2" s="81" customFormat="1" ht="24.75" customHeight="1">
      <c r="A27" s="11"/>
      <c r="B27" s="11"/>
    </row>
    <row r="28" spans="1:2" s="81" customFormat="1" ht="23.25" customHeight="1">
      <c r="A28" s="11"/>
      <c r="B28" s="11"/>
    </row>
    <row r="29" spans="1:2" s="81" customFormat="1" ht="24.75" customHeight="1">
      <c r="A29" s="11"/>
      <c r="B29" s="11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3">
    <mergeCell ref="A2:B2"/>
    <mergeCell ref="A4:A5"/>
    <mergeCell ref="B4:B5"/>
  </mergeCells>
  <printOptions horizontalCentered="1"/>
  <pageMargins left="0.59" right="0.47" top="0.37" bottom="0.72" header="0.67" footer="0.47"/>
  <pageSetup firstPageNumber="44" useFirstPageNumber="1" orientation="portrait" paperSize="9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18"/>
  <sheetViews>
    <sheetView zoomScaleSheetLayoutView="100" workbookViewId="0" topLeftCell="A4">
      <selection activeCell="F15" sqref="F15"/>
    </sheetView>
  </sheetViews>
  <sheetFormatPr defaultColWidth="25.625" defaultRowHeight="14.25"/>
  <cols>
    <col min="1" max="1" width="27.375" style="11" customWidth="1"/>
    <col min="2" max="2" width="32.00390625" style="11" customWidth="1"/>
    <col min="3" max="32" width="9.00390625" style="11" customWidth="1"/>
    <col min="33" max="224" width="25.625" style="11" customWidth="1"/>
    <col min="225" max="253" width="9.00390625" style="11" customWidth="1"/>
    <col min="254" max="16384" width="25.625" style="11" customWidth="1"/>
  </cols>
  <sheetData>
    <row r="1" ht="14.25">
      <c r="A1" s="74" t="s">
        <v>1302</v>
      </c>
    </row>
    <row r="2" spans="1:2" ht="18.75">
      <c r="A2" s="75" t="s">
        <v>1303</v>
      </c>
      <c r="B2" s="75"/>
    </row>
    <row r="3" ht="30" customHeight="1">
      <c r="B3" s="76" t="s">
        <v>23</v>
      </c>
    </row>
    <row r="4" spans="1:2" ht="30" customHeight="1">
      <c r="A4" s="77" t="s">
        <v>1304</v>
      </c>
      <c r="B4" s="77" t="s">
        <v>131</v>
      </c>
    </row>
    <row r="5" spans="1:2" ht="30" customHeight="1">
      <c r="A5" s="77" t="s">
        <v>1305</v>
      </c>
      <c r="B5" s="78">
        <v>1685</v>
      </c>
    </row>
    <row r="6" spans="1:2" ht="30" customHeight="1">
      <c r="A6" s="77" t="s">
        <v>1306</v>
      </c>
      <c r="B6" s="78">
        <v>922</v>
      </c>
    </row>
    <row r="7" spans="1:2" ht="30" customHeight="1">
      <c r="A7" s="77" t="s">
        <v>1307</v>
      </c>
      <c r="B7" s="78">
        <v>831</v>
      </c>
    </row>
    <row r="8" spans="1:2" ht="30" customHeight="1">
      <c r="A8" s="77" t="s">
        <v>1308</v>
      </c>
      <c r="B8" s="78">
        <v>15356</v>
      </c>
    </row>
    <row r="9" spans="1:2" ht="30" customHeight="1">
      <c r="A9" s="77" t="s">
        <v>1309</v>
      </c>
      <c r="B9" s="78">
        <v>266</v>
      </c>
    </row>
    <row r="10" spans="1:2" ht="30" customHeight="1">
      <c r="A10" s="77" t="s">
        <v>1310</v>
      </c>
      <c r="B10" s="78">
        <v>196</v>
      </c>
    </row>
    <row r="11" spans="1:2" ht="30" customHeight="1">
      <c r="A11" s="77" t="s">
        <v>1311</v>
      </c>
      <c r="B11" s="78">
        <v>161</v>
      </c>
    </row>
    <row r="12" spans="1:2" ht="30" customHeight="1">
      <c r="A12" s="77" t="s">
        <v>1312</v>
      </c>
      <c r="B12" s="78">
        <v>232</v>
      </c>
    </row>
    <row r="13" spans="1:2" ht="30" customHeight="1">
      <c r="A13" s="77" t="s">
        <v>1313</v>
      </c>
      <c r="B13" s="78">
        <v>207</v>
      </c>
    </row>
    <row r="14" spans="1:2" ht="30" customHeight="1">
      <c r="A14" s="77" t="s">
        <v>1314</v>
      </c>
      <c r="B14" s="78">
        <v>80</v>
      </c>
    </row>
    <row r="15" spans="1:2" ht="30" customHeight="1">
      <c r="A15" s="77" t="s">
        <v>1315</v>
      </c>
      <c r="B15" s="78">
        <v>112</v>
      </c>
    </row>
    <row r="16" spans="1:2" ht="30" customHeight="1">
      <c r="A16" s="77" t="s">
        <v>1316</v>
      </c>
      <c r="B16" s="78">
        <v>73</v>
      </c>
    </row>
    <row r="17" spans="1:2" ht="30" customHeight="1">
      <c r="A17" s="77" t="s">
        <v>1163</v>
      </c>
      <c r="B17" s="78">
        <v>212</v>
      </c>
    </row>
    <row r="18" spans="1:2" ht="30" customHeight="1">
      <c r="A18" s="77" t="s">
        <v>1235</v>
      </c>
      <c r="B18" s="79">
        <f>SUM(B5:B17)</f>
        <v>20333</v>
      </c>
    </row>
  </sheetData>
  <sheetProtection/>
  <mergeCells count="1">
    <mergeCell ref="A2:B2"/>
  </mergeCells>
  <printOptions/>
  <pageMargins left="0.984027777777778" right="0.75" top="1" bottom="1" header="0.511111111111111" footer="0.5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zoomScaleSheetLayoutView="100" workbookViewId="0" topLeftCell="A17">
      <selection activeCell="B10" sqref="B10"/>
    </sheetView>
  </sheetViews>
  <sheetFormatPr defaultColWidth="9.00390625" defaultRowHeight="14.25"/>
  <cols>
    <col min="1" max="1" width="54.125" style="59" customWidth="1"/>
    <col min="2" max="2" width="21.50390625" style="59" customWidth="1"/>
    <col min="3" max="16384" width="9.00390625" style="59" customWidth="1"/>
  </cols>
  <sheetData>
    <row r="1" ht="14.25">
      <c r="A1" s="60" t="s">
        <v>1317</v>
      </c>
    </row>
    <row r="2" spans="1:2" ht="30.75" customHeight="1">
      <c r="A2" s="61" t="s">
        <v>1318</v>
      </c>
      <c r="B2" s="61"/>
    </row>
    <row r="3" spans="1:2" ht="18.75" customHeight="1">
      <c r="A3" s="62"/>
      <c r="B3" s="63" t="s">
        <v>23</v>
      </c>
    </row>
    <row r="4" spans="1:2" s="57" customFormat="1" ht="24.75" customHeight="1">
      <c r="A4" s="64" t="s">
        <v>1319</v>
      </c>
      <c r="B4" s="64" t="s">
        <v>1269</v>
      </c>
    </row>
    <row r="5" spans="1:3" s="57" customFormat="1" ht="24.75" customHeight="1">
      <c r="A5" s="65" t="s">
        <v>1166</v>
      </c>
      <c r="B5" s="66">
        <f>B6+B10+B16+B21</f>
        <v>20333</v>
      </c>
      <c r="C5" s="67"/>
    </row>
    <row r="6" spans="1:2" s="58" customFormat="1" ht="24.75" customHeight="1">
      <c r="A6" s="68" t="s">
        <v>111</v>
      </c>
      <c r="B6" s="69">
        <v>53</v>
      </c>
    </row>
    <row r="7" spans="1:2" s="58" customFormat="1" ht="24.75" customHeight="1">
      <c r="A7" s="68" t="s">
        <v>1320</v>
      </c>
      <c r="B7" s="69">
        <v>53</v>
      </c>
    </row>
    <row r="8" spans="1:2" s="58" customFormat="1" ht="24.75" customHeight="1">
      <c r="A8" s="68" t="s">
        <v>1321</v>
      </c>
      <c r="B8" s="70">
        <v>8</v>
      </c>
    </row>
    <row r="9" spans="1:2" ht="24.75" customHeight="1">
      <c r="A9" s="68" t="s">
        <v>1322</v>
      </c>
      <c r="B9" s="71">
        <v>45</v>
      </c>
    </row>
    <row r="10" spans="1:2" s="58" customFormat="1" ht="24.75" customHeight="1">
      <c r="A10" s="68" t="s">
        <v>112</v>
      </c>
      <c r="B10" s="69">
        <f>B11+B14</f>
        <v>249</v>
      </c>
    </row>
    <row r="11" spans="1:2" s="58" customFormat="1" ht="24.75" customHeight="1">
      <c r="A11" s="68" t="s">
        <v>1323</v>
      </c>
      <c r="B11" s="69">
        <f>SUM(B12:B13)</f>
        <v>234</v>
      </c>
    </row>
    <row r="12" spans="1:2" s="58" customFormat="1" ht="24.75" customHeight="1">
      <c r="A12" s="68" t="s">
        <v>1324</v>
      </c>
      <c r="B12" s="70">
        <v>101</v>
      </c>
    </row>
    <row r="13" spans="1:2" ht="24.75" customHeight="1">
      <c r="A13" s="68" t="s">
        <v>1325</v>
      </c>
      <c r="B13" s="71">
        <v>133</v>
      </c>
    </row>
    <row r="14" spans="1:2" ht="24.75" customHeight="1">
      <c r="A14" s="68" t="s">
        <v>1326</v>
      </c>
      <c r="B14" s="69">
        <f>B15</f>
        <v>15</v>
      </c>
    </row>
    <row r="15" spans="1:2" ht="24.75" customHeight="1">
      <c r="A15" s="68" t="s">
        <v>1325</v>
      </c>
      <c r="B15" s="69">
        <v>15</v>
      </c>
    </row>
    <row r="16" spans="1:2" s="58" customFormat="1" ht="24.75" customHeight="1">
      <c r="A16" s="68" t="s">
        <v>115</v>
      </c>
      <c r="B16" s="69">
        <v>18455</v>
      </c>
    </row>
    <row r="17" spans="1:2" s="58" customFormat="1" ht="24.75" customHeight="1">
      <c r="A17" s="68" t="s">
        <v>1327</v>
      </c>
      <c r="B17" s="69">
        <v>18455</v>
      </c>
    </row>
    <row r="18" spans="1:2" s="58" customFormat="1" ht="24.75" customHeight="1">
      <c r="A18" s="72" t="s">
        <v>1328</v>
      </c>
      <c r="B18" s="70">
        <v>15244</v>
      </c>
    </row>
    <row r="19" spans="1:2" s="58" customFormat="1" ht="24.75" customHeight="1">
      <c r="A19" s="72" t="s">
        <v>1329</v>
      </c>
      <c r="B19" s="70">
        <v>224</v>
      </c>
    </row>
    <row r="20" spans="1:2" s="57" customFormat="1" ht="24.75" customHeight="1">
      <c r="A20" s="72" t="s">
        <v>1330</v>
      </c>
      <c r="B20" s="70">
        <v>2987</v>
      </c>
    </row>
    <row r="21" spans="1:2" ht="24.75" customHeight="1">
      <c r="A21" s="68" t="s">
        <v>127</v>
      </c>
      <c r="B21" s="69">
        <f>B22</f>
        <v>1576</v>
      </c>
    </row>
    <row r="22" spans="1:2" ht="24.75" customHeight="1">
      <c r="A22" s="73" t="s">
        <v>1331</v>
      </c>
      <c r="B22" s="69">
        <f>SUM(B23:B27)</f>
        <v>1576</v>
      </c>
    </row>
    <row r="23" spans="1:2" ht="24.75" customHeight="1">
      <c r="A23" s="73" t="s">
        <v>1332</v>
      </c>
      <c r="B23" s="71">
        <v>968</v>
      </c>
    </row>
    <row r="24" spans="1:2" ht="24.75" customHeight="1">
      <c r="A24" s="73" t="s">
        <v>1333</v>
      </c>
      <c r="B24" s="71">
        <v>152</v>
      </c>
    </row>
    <row r="25" spans="1:2" ht="24.75" customHeight="1">
      <c r="A25" s="73" t="s">
        <v>1334</v>
      </c>
      <c r="B25" s="71">
        <v>256</v>
      </c>
    </row>
    <row r="26" spans="1:2" ht="24.75" customHeight="1">
      <c r="A26" s="73" t="s">
        <v>1335</v>
      </c>
      <c r="B26" s="71">
        <v>111</v>
      </c>
    </row>
    <row r="27" spans="1:2" ht="24.75" customHeight="1">
      <c r="A27" s="73" t="s">
        <v>1336</v>
      </c>
      <c r="B27" s="71">
        <v>89</v>
      </c>
    </row>
  </sheetData>
  <sheetProtection/>
  <mergeCells count="1">
    <mergeCell ref="A2:B2"/>
  </mergeCells>
  <printOptions horizontalCentered="1"/>
  <pageMargins left="0.389583333333333" right="0.389583333333333" top="0.589583333333333" bottom="0.589583333333333" header="0.309722222222222" footer="0.30972222222222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B17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48.875" style="11" customWidth="1"/>
    <col min="2" max="2" width="23.625" style="11" customWidth="1"/>
    <col min="3" max="16384" width="9.00390625" style="11" customWidth="1"/>
  </cols>
  <sheetData>
    <row r="1" ht="16.5" customHeight="1">
      <c r="A1" s="45" t="s">
        <v>1337</v>
      </c>
    </row>
    <row r="2" spans="1:2" ht="31.5" customHeight="1">
      <c r="A2" s="46" t="s">
        <v>1338</v>
      </c>
      <c r="B2" s="46"/>
    </row>
    <row r="3" ht="21.75" customHeight="1">
      <c r="B3" s="48" t="s">
        <v>23</v>
      </c>
    </row>
    <row r="4" spans="1:2" ht="30" customHeight="1">
      <c r="A4" s="54" t="s">
        <v>1169</v>
      </c>
      <c r="B4" s="55" t="s">
        <v>1269</v>
      </c>
    </row>
    <row r="5" spans="1:2" ht="30" customHeight="1">
      <c r="A5" s="51" t="s">
        <v>1339</v>
      </c>
      <c r="B5" s="52">
        <v>625</v>
      </c>
    </row>
    <row r="6" spans="1:2" ht="30" customHeight="1">
      <c r="A6" s="51" t="s">
        <v>1340</v>
      </c>
      <c r="B6" s="52">
        <v>305</v>
      </c>
    </row>
    <row r="7" spans="1:2" ht="30" customHeight="1">
      <c r="A7" s="51" t="s">
        <v>1341</v>
      </c>
      <c r="B7" s="52">
        <v>40000</v>
      </c>
    </row>
    <row r="8" spans="1:2" ht="30" customHeight="1">
      <c r="A8" s="51" t="s">
        <v>1342</v>
      </c>
      <c r="B8" s="52"/>
    </row>
    <row r="9" spans="1:2" ht="30" customHeight="1">
      <c r="A9" s="51" t="s">
        <v>1343</v>
      </c>
      <c r="B9" s="52">
        <v>200000</v>
      </c>
    </row>
    <row r="10" spans="1:2" ht="30" customHeight="1">
      <c r="A10" s="51"/>
      <c r="B10" s="52"/>
    </row>
    <row r="11" spans="1:2" ht="15">
      <c r="A11" s="51"/>
      <c r="B11" s="52"/>
    </row>
    <row r="12" spans="1:2" ht="15">
      <c r="A12" s="51"/>
      <c r="B12" s="52"/>
    </row>
    <row r="13" spans="1:2" ht="15">
      <c r="A13" s="51" t="s">
        <v>1344</v>
      </c>
      <c r="B13" s="52">
        <f>SUM(B5:B10)</f>
        <v>240930</v>
      </c>
    </row>
    <row r="14" spans="1:2" ht="15">
      <c r="A14" s="56"/>
      <c r="B14" s="52"/>
    </row>
    <row r="15" spans="1:2" ht="15">
      <c r="A15" s="51" t="s">
        <v>1280</v>
      </c>
      <c r="B15" s="52"/>
    </row>
    <row r="16" spans="1:2" ht="15">
      <c r="A16" s="51"/>
      <c r="B16" s="52"/>
    </row>
    <row r="17" spans="1:2" ht="15">
      <c r="A17" s="51" t="s">
        <v>1281</v>
      </c>
      <c r="B17" s="52">
        <f>B13+B15</f>
        <v>240930</v>
      </c>
    </row>
  </sheetData>
  <sheetProtection/>
  <mergeCells count="1">
    <mergeCell ref="A2:B2"/>
  </mergeCells>
  <printOptions/>
  <pageMargins left="1.18" right="0.75" top="0.98" bottom="0.98" header="0.51" footer="0.51"/>
  <pageSetup firstPageNumber="952" useFirstPageNumber="1" orientation="portrait" paperSize="9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B23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50.50390625" style="11" customWidth="1"/>
    <col min="2" max="2" width="19.75390625" style="11" customWidth="1"/>
    <col min="3" max="16384" width="9.00390625" style="11" customWidth="1"/>
  </cols>
  <sheetData>
    <row r="1" ht="16.5" customHeight="1">
      <c r="A1" s="45" t="s">
        <v>1345</v>
      </c>
    </row>
    <row r="2" spans="1:2" ht="31.5" customHeight="1">
      <c r="A2" s="46" t="s">
        <v>1346</v>
      </c>
      <c r="B2" s="46"/>
    </row>
    <row r="3" spans="1:2" ht="26.25" customHeight="1">
      <c r="A3" s="47"/>
      <c r="B3" s="48" t="s">
        <v>23</v>
      </c>
    </row>
    <row r="4" spans="1:2" ht="30" customHeight="1">
      <c r="A4" s="49" t="s">
        <v>1169</v>
      </c>
      <c r="B4" s="50" t="s">
        <v>1269</v>
      </c>
    </row>
    <row r="5" spans="1:2" ht="30" customHeight="1">
      <c r="A5" s="51" t="s">
        <v>1347</v>
      </c>
      <c r="B5" s="52"/>
    </row>
    <row r="6" spans="1:2" ht="30" customHeight="1">
      <c r="A6" s="51" t="s">
        <v>1348</v>
      </c>
      <c r="B6" s="52"/>
    </row>
    <row r="7" spans="1:2" ht="30" customHeight="1">
      <c r="A7" s="51" t="s">
        <v>1349</v>
      </c>
      <c r="B7" s="52"/>
    </row>
    <row r="8" spans="1:2" ht="30" customHeight="1">
      <c r="A8" s="51" t="s">
        <v>1350</v>
      </c>
      <c r="B8" s="52">
        <v>1255</v>
      </c>
    </row>
    <row r="9" spans="1:2" ht="30" customHeight="1">
      <c r="A9" s="51" t="s">
        <v>1351</v>
      </c>
      <c r="B9" s="52"/>
    </row>
    <row r="10" spans="1:2" ht="30" customHeight="1">
      <c r="A10" s="51" t="s">
        <v>1352</v>
      </c>
      <c r="B10" s="52"/>
    </row>
    <row r="11" spans="1:2" ht="27" customHeight="1">
      <c r="A11" s="51" t="s">
        <v>1353</v>
      </c>
      <c r="B11" s="52"/>
    </row>
    <row r="12" spans="1:2" ht="27" customHeight="1">
      <c r="A12" s="51" t="s">
        <v>1354</v>
      </c>
      <c r="B12" s="52"/>
    </row>
    <row r="13" spans="1:2" ht="27" customHeight="1">
      <c r="A13" s="51" t="s">
        <v>1355</v>
      </c>
      <c r="B13" s="52"/>
    </row>
    <row r="14" spans="1:2" ht="27" customHeight="1">
      <c r="A14" s="51" t="s">
        <v>1356</v>
      </c>
      <c r="B14" s="52"/>
    </row>
    <row r="15" spans="1:2" ht="27" customHeight="1">
      <c r="A15" s="51" t="s">
        <v>1357</v>
      </c>
      <c r="B15" s="52"/>
    </row>
    <row r="16" spans="1:2" ht="27" customHeight="1">
      <c r="A16" s="51" t="s">
        <v>1358</v>
      </c>
      <c r="B16" s="52" t="s">
        <v>1359</v>
      </c>
    </row>
    <row r="17" spans="1:2" ht="27" customHeight="1">
      <c r="A17" s="51"/>
      <c r="B17" s="52"/>
    </row>
    <row r="18" spans="1:2" ht="27" customHeight="1">
      <c r="A18" s="51"/>
      <c r="B18" s="52"/>
    </row>
    <row r="19" spans="1:2" ht="27" customHeight="1">
      <c r="A19" s="51" t="s">
        <v>1360</v>
      </c>
      <c r="B19" s="52">
        <f>SUM(B5:B16)</f>
        <v>1255</v>
      </c>
    </row>
    <row r="20" spans="1:2" ht="27" customHeight="1">
      <c r="A20" s="53" t="s">
        <v>48</v>
      </c>
      <c r="B20" s="52">
        <v>190000</v>
      </c>
    </row>
    <row r="21" spans="1:2" ht="27" customHeight="1">
      <c r="A21" s="51" t="s">
        <v>1296</v>
      </c>
      <c r="B21" s="52">
        <f>100960-51285</f>
        <v>49675</v>
      </c>
    </row>
    <row r="22" spans="1:2" ht="27" customHeight="1">
      <c r="A22" s="51"/>
      <c r="B22" s="52"/>
    </row>
    <row r="23" spans="1:2" ht="27" customHeight="1">
      <c r="A23" s="51" t="s">
        <v>1297</v>
      </c>
      <c r="B23" s="52">
        <f>SUM(B19:B21)</f>
        <v>240930</v>
      </c>
    </row>
  </sheetData>
  <sheetProtection/>
  <mergeCells count="1">
    <mergeCell ref="A2:B2"/>
  </mergeCells>
  <printOptions/>
  <pageMargins left="1.18" right="0.75" top="0.98" bottom="0.98" header="0.51" footer="0.51"/>
  <pageSetup orientation="portrait" paperSize="9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9.00390625" style="20" customWidth="1"/>
    <col min="2" max="2" width="29.125" style="20" customWidth="1"/>
    <col min="3" max="3" width="17.625" style="20" customWidth="1"/>
    <col min="4" max="4" width="18.00390625" style="20" customWidth="1"/>
    <col min="5" max="5" width="21.25390625" style="20" customWidth="1"/>
    <col min="6" max="6" width="15.125" style="20" customWidth="1"/>
    <col min="7" max="7" width="27.25390625" style="20" customWidth="1"/>
    <col min="8" max="8" width="24.75390625" style="20" customWidth="1"/>
    <col min="9" max="16384" width="9.00390625" style="20" customWidth="1"/>
  </cols>
  <sheetData>
    <row r="1" spans="1:8" ht="18.75">
      <c r="A1" s="21"/>
      <c r="B1" s="21"/>
      <c r="C1" s="22"/>
      <c r="D1" s="22"/>
      <c r="E1" s="22"/>
      <c r="F1" s="22"/>
      <c r="G1" s="22"/>
      <c r="H1" s="22"/>
    </row>
    <row r="2" spans="1:8" ht="30" customHeight="1">
      <c r="A2" s="23" t="s">
        <v>1361</v>
      </c>
      <c r="B2" s="23"/>
      <c r="C2" s="23"/>
      <c r="D2" s="23"/>
      <c r="E2" s="23"/>
      <c r="F2" s="23"/>
      <c r="G2" s="23"/>
      <c r="H2" s="23"/>
    </row>
    <row r="3" spans="1:8" ht="15" customHeight="1">
      <c r="A3" s="24" t="s">
        <v>1362</v>
      </c>
      <c r="B3" s="25" t="s">
        <v>23</v>
      </c>
      <c r="C3" s="26"/>
      <c r="D3" s="26"/>
      <c r="E3" s="26"/>
      <c r="F3" s="26"/>
      <c r="G3" s="26"/>
      <c r="H3" s="26"/>
    </row>
    <row r="4" spans="1:8" s="18" customFormat="1" ht="45" customHeight="1">
      <c r="A4" s="27" t="s">
        <v>1363</v>
      </c>
      <c r="B4" s="28" t="s">
        <v>1319</v>
      </c>
      <c r="C4" s="29" t="s">
        <v>1235</v>
      </c>
      <c r="D4" s="29" t="s">
        <v>1364</v>
      </c>
      <c r="E4" s="29" t="s">
        <v>1365</v>
      </c>
      <c r="F4" s="29" t="s">
        <v>1366</v>
      </c>
      <c r="G4" s="29" t="s">
        <v>1367</v>
      </c>
      <c r="H4" s="29" t="s">
        <v>1368</v>
      </c>
    </row>
    <row r="5" spans="1:8" s="19" customFormat="1" ht="24.75" customHeight="1">
      <c r="A5" s="30">
        <v>1</v>
      </c>
      <c r="B5" s="31" t="s">
        <v>1369</v>
      </c>
      <c r="C5" s="32">
        <f aca="true" t="shared" si="0" ref="C5:C21">E5+F5+G5+H5</f>
        <v>843014</v>
      </c>
      <c r="D5" s="32"/>
      <c r="E5" s="33">
        <v>733</v>
      </c>
      <c r="F5" s="33"/>
      <c r="G5" s="34">
        <v>784408</v>
      </c>
      <c r="H5" s="32">
        <v>57873</v>
      </c>
    </row>
    <row r="6" spans="1:8" s="19" customFormat="1" ht="24.75" customHeight="1">
      <c r="A6" s="30">
        <v>2</v>
      </c>
      <c r="B6" s="31" t="s">
        <v>1370</v>
      </c>
      <c r="C6" s="32">
        <f t="shared" si="0"/>
        <v>928226</v>
      </c>
      <c r="D6" s="32"/>
      <c r="E6" s="33">
        <v>76670</v>
      </c>
      <c r="F6" s="33"/>
      <c r="G6" s="34">
        <v>828031</v>
      </c>
      <c r="H6" s="33">
        <v>23525</v>
      </c>
    </row>
    <row r="7" spans="1:8" ht="24.75" customHeight="1">
      <c r="A7" s="35">
        <v>3</v>
      </c>
      <c r="B7" s="36" t="s">
        <v>1371</v>
      </c>
      <c r="C7" s="32">
        <f t="shared" si="0"/>
        <v>481247</v>
      </c>
      <c r="D7" s="37"/>
      <c r="E7" s="38">
        <v>42060</v>
      </c>
      <c r="F7" s="38"/>
      <c r="G7" s="37">
        <v>416462</v>
      </c>
      <c r="H7" s="37">
        <v>22725</v>
      </c>
    </row>
    <row r="8" spans="1:8" ht="24.75" customHeight="1">
      <c r="A8" s="35">
        <v>4</v>
      </c>
      <c r="B8" s="36" t="s">
        <v>1372</v>
      </c>
      <c r="C8" s="32">
        <f t="shared" si="0"/>
        <v>11372</v>
      </c>
      <c r="D8" s="37"/>
      <c r="E8" s="38">
        <v>62</v>
      </c>
      <c r="F8" s="38"/>
      <c r="G8" s="37">
        <v>10510</v>
      </c>
      <c r="H8" s="37">
        <v>800</v>
      </c>
    </row>
    <row r="9" spans="1:8" ht="24.75" customHeight="1">
      <c r="A9" s="35">
        <v>5</v>
      </c>
      <c r="B9" s="36" t="s">
        <v>1373</v>
      </c>
      <c r="C9" s="32">
        <f t="shared" si="0"/>
        <v>432508</v>
      </c>
      <c r="D9" s="39"/>
      <c r="E9" s="38">
        <v>33000</v>
      </c>
      <c r="F9" s="40"/>
      <c r="G9" s="37">
        <v>399508</v>
      </c>
      <c r="H9" s="37"/>
    </row>
    <row r="10" spans="1:8" ht="24.75" customHeight="1">
      <c r="A10" s="35">
        <v>7</v>
      </c>
      <c r="B10" s="36" t="s">
        <v>1374</v>
      </c>
      <c r="C10" s="32">
        <f t="shared" si="0"/>
        <v>1432</v>
      </c>
      <c r="D10" s="37"/>
      <c r="E10" s="38">
        <v>8</v>
      </c>
      <c r="F10" s="40"/>
      <c r="G10" s="37">
        <v>1424</v>
      </c>
      <c r="H10" s="37"/>
    </row>
    <row r="11" spans="1:8" ht="24.75" customHeight="1">
      <c r="A11" s="35">
        <v>8</v>
      </c>
      <c r="B11" s="36" t="s">
        <v>1375</v>
      </c>
      <c r="C11" s="32">
        <f t="shared" si="0"/>
        <v>1667</v>
      </c>
      <c r="D11" s="37"/>
      <c r="E11" s="38">
        <v>1540</v>
      </c>
      <c r="F11" s="38"/>
      <c r="G11" s="37">
        <v>127</v>
      </c>
      <c r="H11" s="37"/>
    </row>
    <row r="12" spans="1:8" ht="24.75" customHeight="1">
      <c r="A12" s="35">
        <v>9</v>
      </c>
      <c r="B12" s="36" t="s">
        <v>1376</v>
      </c>
      <c r="C12" s="32">
        <f t="shared" si="0"/>
        <v>0</v>
      </c>
      <c r="D12" s="37"/>
      <c r="E12" s="38"/>
      <c r="F12" s="38"/>
      <c r="G12" s="37"/>
      <c r="H12" s="37"/>
    </row>
    <row r="13" spans="1:8" ht="24.75" customHeight="1">
      <c r="A13" s="35">
        <v>10</v>
      </c>
      <c r="B13" s="36" t="s">
        <v>1377</v>
      </c>
      <c r="C13" s="32">
        <f t="shared" si="0"/>
        <v>0</v>
      </c>
      <c r="D13" s="37"/>
      <c r="E13" s="38"/>
      <c r="F13" s="38"/>
      <c r="G13" s="34"/>
      <c r="H13" s="37"/>
    </row>
    <row r="14" spans="1:8" s="19" customFormat="1" ht="24.75" customHeight="1">
      <c r="A14" s="30">
        <v>11</v>
      </c>
      <c r="B14" s="31" t="s">
        <v>1378</v>
      </c>
      <c r="C14" s="32">
        <f t="shared" si="0"/>
        <v>856633</v>
      </c>
      <c r="D14" s="34"/>
      <c r="E14" s="33">
        <v>75024</v>
      </c>
      <c r="F14" s="33"/>
      <c r="G14" s="34">
        <v>755390</v>
      </c>
      <c r="H14" s="33">
        <v>26219</v>
      </c>
    </row>
    <row r="15" spans="1:8" ht="24.75" customHeight="1">
      <c r="A15" s="35">
        <v>12</v>
      </c>
      <c r="B15" s="36" t="s">
        <v>1379</v>
      </c>
      <c r="C15" s="32">
        <f t="shared" si="0"/>
        <v>847597</v>
      </c>
      <c r="D15" s="41"/>
      <c r="E15" s="40">
        <v>73474</v>
      </c>
      <c r="F15" s="40"/>
      <c r="G15" s="37">
        <v>750423</v>
      </c>
      <c r="H15" s="37">
        <v>23700</v>
      </c>
    </row>
    <row r="16" spans="1:8" ht="24.75" customHeight="1">
      <c r="A16" s="35">
        <v>19</v>
      </c>
      <c r="B16" s="36" t="s">
        <v>1380</v>
      </c>
      <c r="C16" s="32">
        <f t="shared" si="0"/>
        <v>6076</v>
      </c>
      <c r="D16" s="42"/>
      <c r="E16" s="42">
        <v>50</v>
      </c>
      <c r="F16" s="42"/>
      <c r="G16" s="37">
        <v>4557</v>
      </c>
      <c r="H16" s="42">
        <v>1469</v>
      </c>
    </row>
    <row r="17" spans="1:8" ht="24.75" customHeight="1">
      <c r="A17" s="35">
        <v>20</v>
      </c>
      <c r="B17" s="36" t="s">
        <v>1381</v>
      </c>
      <c r="C17" s="32">
        <f t="shared" si="0"/>
        <v>1910</v>
      </c>
      <c r="D17" s="42"/>
      <c r="E17" s="42">
        <v>1500</v>
      </c>
      <c r="F17" s="42"/>
      <c r="G17" s="37">
        <v>410</v>
      </c>
      <c r="H17" s="42"/>
    </row>
    <row r="18" spans="1:8" ht="24.75" customHeight="1">
      <c r="A18" s="35">
        <v>21</v>
      </c>
      <c r="B18" s="36" t="s">
        <v>1382</v>
      </c>
      <c r="C18" s="32">
        <f t="shared" si="0"/>
        <v>0</v>
      </c>
      <c r="D18" s="42"/>
      <c r="E18" s="42"/>
      <c r="F18" s="42"/>
      <c r="G18" s="37"/>
      <c r="H18" s="42"/>
    </row>
    <row r="19" spans="1:8" ht="24.75" customHeight="1">
      <c r="A19" s="35">
        <v>22</v>
      </c>
      <c r="B19" s="36" t="s">
        <v>1383</v>
      </c>
      <c r="C19" s="32">
        <f t="shared" si="0"/>
        <v>1050</v>
      </c>
      <c r="D19" s="42"/>
      <c r="E19" s="42"/>
      <c r="F19" s="42"/>
      <c r="G19" s="34"/>
      <c r="H19" s="42">
        <v>1050</v>
      </c>
    </row>
    <row r="20" spans="1:8" s="19" customFormat="1" ht="24.75" customHeight="1">
      <c r="A20" s="30">
        <v>23</v>
      </c>
      <c r="B20" s="31" t="s">
        <v>1384</v>
      </c>
      <c r="C20" s="32">
        <f t="shared" si="0"/>
        <v>914607</v>
      </c>
      <c r="D20" s="43"/>
      <c r="E20" s="43">
        <f aca="true" t="shared" si="1" ref="E20:H20">E5+E6-E14</f>
        <v>2379</v>
      </c>
      <c r="F20" s="43">
        <f t="shared" si="1"/>
        <v>0</v>
      </c>
      <c r="G20" s="34">
        <v>857049</v>
      </c>
      <c r="H20" s="43">
        <f t="shared" si="1"/>
        <v>55179</v>
      </c>
    </row>
    <row r="21" spans="1:8" ht="24.75" customHeight="1">
      <c r="A21" s="35">
        <v>24</v>
      </c>
      <c r="B21" s="36" t="s">
        <v>1385</v>
      </c>
      <c r="C21" s="32">
        <f t="shared" si="0"/>
        <v>71593</v>
      </c>
      <c r="D21" s="42"/>
      <c r="E21" s="42">
        <f aca="true" t="shared" si="2" ref="E21:H21">E6-E14</f>
        <v>1646</v>
      </c>
      <c r="F21" s="42">
        <f t="shared" si="2"/>
        <v>0</v>
      </c>
      <c r="G21" s="37">
        <v>72641</v>
      </c>
      <c r="H21" s="42">
        <f t="shared" si="2"/>
        <v>-2694</v>
      </c>
    </row>
    <row r="22" spans="1:8" ht="24.75" customHeight="1">
      <c r="A22" s="44" t="s">
        <v>1386</v>
      </c>
      <c r="B22" s="44"/>
      <c r="C22" s="44"/>
      <c r="D22" s="44"/>
      <c r="E22" s="44"/>
      <c r="F22" s="44"/>
      <c r="G22" s="44"/>
      <c r="H22" s="44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30" customHeight="1"/>
  </sheetData>
  <sheetProtection/>
  <mergeCells count="4">
    <mergeCell ref="A1:B1"/>
    <mergeCell ref="A2:H2"/>
    <mergeCell ref="B3:H3"/>
    <mergeCell ref="A22:H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3"/>
  <sheetViews>
    <sheetView showZeros="0" zoomScaleSheetLayoutView="100" workbookViewId="0" topLeftCell="A1">
      <pane xSplit="1" ySplit="5" topLeftCell="B6" activePane="bottomRight" state="frozen"/>
      <selection pane="bottomRight" activeCell="C7" sqref="C7"/>
    </sheetView>
  </sheetViews>
  <sheetFormatPr defaultColWidth="8.75390625" defaultRowHeight="14.25"/>
  <cols>
    <col min="1" max="1" width="40.625" style="220" customWidth="1"/>
    <col min="2" max="2" width="15.625" style="220" customWidth="1"/>
    <col min="3" max="254" width="8.75390625" style="220" customWidth="1"/>
    <col min="255" max="16384" width="8.75390625" style="2" customWidth="1"/>
  </cols>
  <sheetData>
    <row r="1" spans="1:3" s="115" customFormat="1" ht="13.5">
      <c r="A1" s="116" t="s">
        <v>21</v>
      </c>
      <c r="B1" s="117"/>
      <c r="C1" s="117"/>
    </row>
    <row r="2" spans="1:2" ht="27.75" customHeight="1">
      <c r="A2" s="231" t="s">
        <v>22</v>
      </c>
      <c r="B2" s="232"/>
    </row>
    <row r="3" spans="1:2" ht="17.25" customHeight="1">
      <c r="A3" s="233"/>
      <c r="B3" s="222"/>
    </row>
    <row r="4" s="217" customFormat="1" ht="17.25" customHeight="1">
      <c r="B4" s="234" t="s">
        <v>23</v>
      </c>
    </row>
    <row r="5" spans="1:2" s="217" customFormat="1" ht="33" customHeight="1">
      <c r="A5" s="224" t="s">
        <v>24</v>
      </c>
      <c r="B5" s="224" t="s">
        <v>25</v>
      </c>
    </row>
    <row r="6" spans="1:2" s="218" customFormat="1" ht="25.5" customHeight="1">
      <c r="A6" s="225" t="s">
        <v>26</v>
      </c>
      <c r="B6" s="226">
        <v>1378130</v>
      </c>
    </row>
    <row r="7" spans="1:2" s="218" customFormat="1" ht="25.5" customHeight="1">
      <c r="A7" s="225" t="s">
        <v>27</v>
      </c>
      <c r="B7" s="226">
        <f>SUM(B8:B19)</f>
        <v>3799950</v>
      </c>
    </row>
    <row r="8" spans="1:2" s="218" customFormat="1" ht="25.5" customHeight="1">
      <c r="A8" s="227" t="s">
        <v>28</v>
      </c>
      <c r="B8" s="226">
        <v>68874</v>
      </c>
    </row>
    <row r="9" spans="1:2" s="218" customFormat="1" ht="25.5" customHeight="1">
      <c r="A9" s="227" t="s">
        <v>29</v>
      </c>
      <c r="B9" s="226">
        <v>9518</v>
      </c>
    </row>
    <row r="10" spans="1:2" s="218" customFormat="1" ht="25.5" customHeight="1">
      <c r="A10" s="227" t="s">
        <v>30</v>
      </c>
      <c r="B10" s="226">
        <v>6322</v>
      </c>
    </row>
    <row r="11" spans="1:2" s="218" customFormat="1" ht="25.5" customHeight="1">
      <c r="A11" s="227" t="s">
        <v>31</v>
      </c>
      <c r="B11" s="235">
        <v>953366</v>
      </c>
    </row>
    <row r="12" spans="1:2" s="218" customFormat="1" ht="25.5" customHeight="1">
      <c r="A12" s="236" t="s">
        <v>32</v>
      </c>
      <c r="B12" s="235">
        <v>337909</v>
      </c>
    </row>
    <row r="13" spans="1:2" s="218" customFormat="1" ht="25.5" customHeight="1">
      <c r="A13" s="227" t="s">
        <v>33</v>
      </c>
      <c r="B13" s="235">
        <v>98920</v>
      </c>
    </row>
    <row r="14" spans="1:2" s="218" customFormat="1" ht="25.5" customHeight="1">
      <c r="A14" s="227" t="s">
        <v>34</v>
      </c>
      <c r="B14" s="235">
        <v>138512</v>
      </c>
    </row>
    <row r="15" spans="1:2" s="218" customFormat="1" ht="25.5" customHeight="1">
      <c r="A15" s="227" t="s">
        <v>35</v>
      </c>
      <c r="B15" s="235">
        <v>127319</v>
      </c>
    </row>
    <row r="16" spans="1:2" s="218" customFormat="1" ht="25.5" customHeight="1">
      <c r="A16" s="227" t="s">
        <v>36</v>
      </c>
      <c r="B16" s="235">
        <v>38914</v>
      </c>
    </row>
    <row r="17" spans="1:2" s="218" customFormat="1" ht="25.5" customHeight="1">
      <c r="A17" s="227" t="s">
        <v>37</v>
      </c>
      <c r="B17" s="235">
        <v>1704694</v>
      </c>
    </row>
    <row r="18" spans="1:2" s="218" customFormat="1" ht="25.5" customHeight="1">
      <c r="A18" s="227" t="s">
        <v>38</v>
      </c>
      <c r="B18" s="226">
        <v>315602</v>
      </c>
    </row>
    <row r="19" spans="1:2" s="218" customFormat="1" ht="25.5" customHeight="1">
      <c r="A19" s="227"/>
      <c r="B19" s="230"/>
    </row>
    <row r="20" spans="1:2" s="218" customFormat="1" ht="25.5" customHeight="1">
      <c r="A20" s="227" t="s">
        <v>39</v>
      </c>
      <c r="B20" s="230">
        <v>557782</v>
      </c>
    </row>
    <row r="21" spans="1:2" s="219" customFormat="1" ht="25.5" customHeight="1">
      <c r="A21" s="227"/>
      <c r="B21" s="230"/>
    </row>
    <row r="22" spans="1:2" s="219" customFormat="1" ht="25.5" customHeight="1">
      <c r="A22" s="227"/>
      <c r="B22" s="230"/>
    </row>
    <row r="23" spans="1:2" s="219" customFormat="1" ht="25.5" customHeight="1">
      <c r="A23" s="227" t="s">
        <v>40</v>
      </c>
      <c r="B23" s="226">
        <f>B6+B7+B20</f>
        <v>5735862</v>
      </c>
    </row>
  </sheetData>
  <sheetProtection/>
  <mergeCells count="1">
    <mergeCell ref="A2:B2"/>
  </mergeCells>
  <printOptions horizontalCentered="1"/>
  <pageMargins left="0.59" right="0.61" top="0.98" bottom="0.7900000000000001" header="0.51" footer="0.61"/>
  <pageSetup orientation="portrait" paperSize="9"/>
  <headerFooter alignWithMargins="0">
    <oddFooter>&amp;C8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"/>
  <sheetViews>
    <sheetView zoomScaleSheetLayoutView="100" workbookViewId="0" topLeftCell="A1">
      <selection activeCell="K20" sqref="K20"/>
    </sheetView>
  </sheetViews>
  <sheetFormatPr defaultColWidth="9.00390625" defaultRowHeight="14.25"/>
  <cols>
    <col min="1" max="1" width="27.75390625" style="11" customWidth="1"/>
    <col min="2" max="16384" width="9.00390625" style="11" customWidth="1"/>
  </cols>
  <sheetData>
    <row r="1" spans="1:9" ht="14.25">
      <c r="A1" s="1" t="s">
        <v>1387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12" t="s">
        <v>1388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A3" s="13"/>
      <c r="B3" s="13"/>
      <c r="C3" s="13"/>
      <c r="D3" s="2"/>
      <c r="E3" s="2"/>
      <c r="F3" s="2"/>
      <c r="G3" s="2"/>
      <c r="H3" s="14" t="s">
        <v>1389</v>
      </c>
      <c r="I3" s="14"/>
    </row>
    <row r="4" spans="1:9" ht="30" customHeight="1">
      <c r="A4" s="15" t="s">
        <v>1304</v>
      </c>
      <c r="B4" s="15" t="s">
        <v>1390</v>
      </c>
      <c r="C4" s="15"/>
      <c r="D4" s="15"/>
      <c r="E4" s="15"/>
      <c r="F4" s="15"/>
      <c r="G4" s="15" t="s">
        <v>1391</v>
      </c>
      <c r="H4" s="15"/>
      <c r="I4" s="15"/>
    </row>
    <row r="5" spans="1:9" ht="28.5" customHeight="1">
      <c r="A5" s="15"/>
      <c r="B5" s="15" t="s">
        <v>1235</v>
      </c>
      <c r="C5" s="15" t="s">
        <v>1392</v>
      </c>
      <c r="D5" s="15"/>
      <c r="E5" s="15" t="s">
        <v>1393</v>
      </c>
      <c r="F5" s="15"/>
      <c r="G5" s="15" t="s">
        <v>1235</v>
      </c>
      <c r="H5" s="15" t="s">
        <v>1392</v>
      </c>
      <c r="I5" s="15" t="s">
        <v>1393</v>
      </c>
    </row>
    <row r="6" spans="1:9" ht="28.5" customHeight="1">
      <c r="A6" s="15"/>
      <c r="B6" s="15"/>
      <c r="C6" s="15" t="s">
        <v>1394</v>
      </c>
      <c r="D6" s="15" t="s">
        <v>1395</v>
      </c>
      <c r="E6" s="15" t="s">
        <v>1394</v>
      </c>
      <c r="F6" s="15" t="s">
        <v>1395</v>
      </c>
      <c r="G6" s="15"/>
      <c r="H6" s="15"/>
      <c r="I6" s="15"/>
    </row>
    <row r="7" spans="1:9" ht="26.25" customHeight="1">
      <c r="A7" s="15" t="s">
        <v>1396</v>
      </c>
      <c r="B7" s="16">
        <v>669.1491221938</v>
      </c>
      <c r="C7" s="16">
        <v>337.0095381938</v>
      </c>
      <c r="D7" s="17">
        <f>C7/B7</f>
        <v>0.5036389154765935</v>
      </c>
      <c r="E7" s="16">
        <v>332.139584</v>
      </c>
      <c r="F7" s="17">
        <f>E7/B7</f>
        <v>0.49636108452340644</v>
      </c>
      <c r="G7" s="16">
        <v>678.35</v>
      </c>
      <c r="H7" s="16">
        <v>337.51</v>
      </c>
      <c r="I7" s="16">
        <v>340.84</v>
      </c>
    </row>
  </sheetData>
  <sheetProtection/>
  <mergeCells count="12">
    <mergeCell ref="A2:I2"/>
    <mergeCell ref="A3:C3"/>
    <mergeCell ref="H3:I3"/>
    <mergeCell ref="B4:F4"/>
    <mergeCell ref="G4:I4"/>
    <mergeCell ref="C5:D5"/>
    <mergeCell ref="E5:F5"/>
    <mergeCell ref="A4:A6"/>
    <mergeCell ref="B5:B6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24.25390625" style="0" customWidth="1"/>
  </cols>
  <sheetData>
    <row r="1" spans="1:9" ht="14.25">
      <c r="A1" s="1" t="s">
        <v>1397</v>
      </c>
      <c r="B1" s="2"/>
      <c r="C1" s="2"/>
      <c r="D1" s="2"/>
      <c r="E1" s="2"/>
      <c r="F1" s="2"/>
      <c r="G1" s="2"/>
      <c r="H1" s="2"/>
      <c r="I1" s="2"/>
    </row>
    <row r="2" spans="1:9" ht="25.5">
      <c r="A2" s="3" t="s">
        <v>1388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42" customHeight="1">
      <c r="A4" s="5"/>
      <c r="B4" s="5"/>
      <c r="C4" s="5"/>
      <c r="D4" s="4"/>
      <c r="E4" s="4"/>
      <c r="F4" s="4"/>
      <c r="G4" s="4"/>
      <c r="H4" s="6" t="s">
        <v>1389</v>
      </c>
      <c r="I4" s="6"/>
    </row>
    <row r="5" spans="1:9" ht="42" customHeight="1">
      <c r="A5" s="7" t="s">
        <v>1304</v>
      </c>
      <c r="B5" s="7" t="s">
        <v>1390</v>
      </c>
      <c r="C5" s="7"/>
      <c r="D5" s="7"/>
      <c r="E5" s="7"/>
      <c r="F5" s="7"/>
      <c r="G5" s="7" t="s">
        <v>1391</v>
      </c>
      <c r="H5" s="7"/>
      <c r="I5" s="7"/>
    </row>
    <row r="6" spans="1:9" ht="42" customHeight="1">
      <c r="A6" s="7"/>
      <c r="B6" s="7" t="s">
        <v>1235</v>
      </c>
      <c r="C6" s="7" t="s">
        <v>1392</v>
      </c>
      <c r="D6" s="7"/>
      <c r="E6" s="7" t="s">
        <v>1393</v>
      </c>
      <c r="F6" s="7"/>
      <c r="G6" s="7" t="s">
        <v>1235</v>
      </c>
      <c r="H6" s="7" t="s">
        <v>1392</v>
      </c>
      <c r="I6" s="7" t="s">
        <v>1393</v>
      </c>
    </row>
    <row r="7" spans="1:9" ht="54" customHeight="1">
      <c r="A7" s="7"/>
      <c r="B7" s="7"/>
      <c r="C7" s="7" t="s">
        <v>1394</v>
      </c>
      <c r="D7" s="7" t="s">
        <v>1395</v>
      </c>
      <c r="E7" s="7" t="s">
        <v>1394</v>
      </c>
      <c r="F7" s="7" t="s">
        <v>1395</v>
      </c>
      <c r="G7" s="7"/>
      <c r="H7" s="7"/>
      <c r="I7" s="7"/>
    </row>
    <row r="8" spans="1:9" ht="40.5" customHeight="1">
      <c r="A8" s="8" t="s">
        <v>1398</v>
      </c>
      <c r="B8" s="9">
        <v>279.15</v>
      </c>
      <c r="C8" s="9">
        <v>73.05</v>
      </c>
      <c r="D8" s="10">
        <v>0.26170000000000004</v>
      </c>
      <c r="E8" s="9">
        <v>206.09</v>
      </c>
      <c r="F8" s="10">
        <v>0.7383</v>
      </c>
      <c r="G8" s="9">
        <v>279.14</v>
      </c>
      <c r="H8" s="9">
        <v>73.05</v>
      </c>
      <c r="I8" s="9">
        <v>206.09</v>
      </c>
    </row>
  </sheetData>
  <sheetProtection/>
  <mergeCells count="12">
    <mergeCell ref="A2:I2"/>
    <mergeCell ref="A4:C4"/>
    <mergeCell ref="H4:I4"/>
    <mergeCell ref="B5:F5"/>
    <mergeCell ref="G5:I5"/>
    <mergeCell ref="C6:D6"/>
    <mergeCell ref="E6:F6"/>
    <mergeCell ref="A5:A7"/>
    <mergeCell ref="B6:B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showZeros="0" zoomScaleSheetLayoutView="100" workbookViewId="0" topLeftCell="A1">
      <pane xSplit="1" ySplit="5" topLeftCell="B13" activePane="bottomRight" state="frozen"/>
      <selection pane="bottomRight" activeCell="C30" sqref="C30"/>
    </sheetView>
  </sheetViews>
  <sheetFormatPr defaultColWidth="8.75390625" defaultRowHeight="14.25"/>
  <cols>
    <col min="1" max="1" width="28.625" style="220" customWidth="1"/>
    <col min="2" max="2" width="22.625" style="220" customWidth="1"/>
    <col min="3" max="254" width="8.75390625" style="220" customWidth="1"/>
    <col min="255" max="16384" width="8.75390625" style="2" customWidth="1"/>
  </cols>
  <sheetData>
    <row r="1" spans="1:5" s="80" customFormat="1" ht="13.5">
      <c r="A1" s="82" t="s">
        <v>41</v>
      </c>
      <c r="B1" s="83"/>
      <c r="C1" s="83"/>
      <c r="D1" s="84"/>
      <c r="E1" s="83"/>
    </row>
    <row r="2" spans="1:2" ht="27.75" customHeight="1">
      <c r="A2" s="221" t="s">
        <v>42</v>
      </c>
      <c r="B2" s="221"/>
    </row>
    <row r="3" spans="1:2" ht="17.25" customHeight="1">
      <c r="A3" s="222"/>
      <c r="B3" s="222"/>
    </row>
    <row r="4" s="217" customFormat="1" ht="17.25" customHeight="1">
      <c r="B4" s="223" t="s">
        <v>23</v>
      </c>
    </row>
    <row r="5" spans="1:2" s="217" customFormat="1" ht="33" customHeight="1">
      <c r="A5" s="224" t="s">
        <v>43</v>
      </c>
      <c r="B5" s="224" t="s">
        <v>25</v>
      </c>
    </row>
    <row r="6" spans="1:2" s="218" customFormat="1" ht="25.5" customHeight="1">
      <c r="A6" s="225" t="s">
        <v>44</v>
      </c>
      <c r="B6" s="226">
        <v>5662507</v>
      </c>
    </row>
    <row r="7" spans="1:2" s="218" customFormat="1" ht="25.5" customHeight="1">
      <c r="A7" s="227" t="s">
        <v>45</v>
      </c>
      <c r="B7" s="228">
        <f>B8+B9</f>
        <v>73355</v>
      </c>
    </row>
    <row r="8" spans="1:2" s="218" customFormat="1" ht="25.5" customHeight="1">
      <c r="A8" s="227" t="s">
        <v>46</v>
      </c>
      <c r="B8" s="228">
        <v>2827</v>
      </c>
    </row>
    <row r="9" spans="1:2" s="218" customFormat="1" ht="25.5" customHeight="1">
      <c r="A9" s="227" t="s">
        <v>47</v>
      </c>
      <c r="B9" s="228">
        <v>70528</v>
      </c>
    </row>
    <row r="10" spans="1:2" s="218" customFormat="1" ht="25.5" customHeight="1">
      <c r="A10" s="229"/>
      <c r="B10" s="230"/>
    </row>
    <row r="11" spans="1:2" s="218" customFormat="1" ht="25.5" customHeight="1">
      <c r="A11" s="229"/>
      <c r="B11" s="230"/>
    </row>
    <row r="12" spans="1:2" s="218" customFormat="1" ht="25.5" customHeight="1">
      <c r="A12" s="230"/>
      <c r="B12" s="230"/>
    </row>
    <row r="13" spans="1:2" s="219" customFormat="1" ht="25.5" customHeight="1">
      <c r="A13" s="230"/>
      <c r="B13" s="230"/>
    </row>
    <row r="14" spans="1:2" s="219" customFormat="1" ht="25.5" customHeight="1">
      <c r="A14" s="229"/>
      <c r="B14" s="230"/>
    </row>
    <row r="15" spans="1:2" s="219" customFormat="1" ht="25.5" customHeight="1">
      <c r="A15" s="229"/>
      <c r="B15" s="230"/>
    </row>
    <row r="16" spans="1:2" ht="14.25">
      <c r="A16" s="229"/>
      <c r="B16" s="230"/>
    </row>
    <row r="17" spans="1:2" ht="14.25">
      <c r="A17" s="229"/>
      <c r="B17" s="230"/>
    </row>
    <row r="18" spans="1:2" ht="14.25">
      <c r="A18" s="229"/>
      <c r="B18" s="230"/>
    </row>
    <row r="19" spans="1:2" ht="14.25">
      <c r="A19" s="230"/>
      <c r="B19" s="230"/>
    </row>
    <row r="20" spans="1:2" ht="14.25">
      <c r="A20" s="225" t="s">
        <v>48</v>
      </c>
      <c r="B20" s="230"/>
    </row>
    <row r="21" spans="1:2" ht="14.25">
      <c r="A21" s="225" t="s">
        <v>49</v>
      </c>
      <c r="B21" s="230"/>
    </row>
    <row r="22" spans="1:2" ht="14.25">
      <c r="A22" s="225"/>
      <c r="B22" s="230"/>
    </row>
    <row r="23" spans="1:2" ht="14.25">
      <c r="A23" s="225" t="s">
        <v>50</v>
      </c>
      <c r="B23" s="226">
        <f>B6+B7++B20+B21</f>
        <v>5735862</v>
      </c>
    </row>
  </sheetData>
  <sheetProtection/>
  <printOptions horizontalCentered="1"/>
  <pageMargins left="0.59" right="0.61" top="0.98" bottom="0.7900000000000001" header="0.51" footer="0.61"/>
  <pageSetup orientation="portrait" paperSize="9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7"/>
  <sheetViews>
    <sheetView showZeros="0" zoomScaleSheetLayoutView="100" workbookViewId="0" topLeftCell="A1">
      <selection activeCell="A2" sqref="A2:D2"/>
    </sheetView>
  </sheetViews>
  <sheetFormatPr defaultColWidth="9.00390625" defaultRowHeight="14.25"/>
  <cols>
    <col min="1" max="1" width="31.625" style="0" customWidth="1"/>
    <col min="2" max="2" width="9.50390625" style="0" customWidth="1"/>
    <col min="3" max="3" width="11.50390625" style="0" customWidth="1"/>
  </cols>
  <sheetData>
    <row r="1" spans="1:2" s="80" customFormat="1" ht="13.5">
      <c r="A1" s="82" t="s">
        <v>51</v>
      </c>
      <c r="B1" s="84"/>
    </row>
    <row r="2" spans="1:4" ht="25.5" customHeight="1">
      <c r="A2" s="85" t="s">
        <v>52</v>
      </c>
      <c r="B2" s="85"/>
      <c r="C2" s="85"/>
      <c r="D2" s="85"/>
    </row>
    <row r="3" spans="1:2" s="167" customFormat="1" ht="18" customHeight="1">
      <c r="A3" s="100"/>
      <c r="B3" s="100"/>
    </row>
    <row r="4" spans="1:4" s="167" customFormat="1" ht="15.75" customHeight="1">
      <c r="A4" s="196" t="s">
        <v>53</v>
      </c>
      <c r="B4" s="197" t="s">
        <v>54</v>
      </c>
      <c r="C4" s="197" t="s">
        <v>55</v>
      </c>
      <c r="D4" s="197" t="s">
        <v>56</v>
      </c>
    </row>
    <row r="5" spans="1:4" s="167" customFormat="1" ht="25.5" customHeight="1">
      <c r="A5" s="198"/>
      <c r="B5" s="199"/>
      <c r="C5" s="199"/>
      <c r="D5" s="199"/>
    </row>
    <row r="6" spans="1:4" s="166" customFormat="1" ht="17.25" customHeight="1">
      <c r="A6" s="200" t="s">
        <v>57</v>
      </c>
      <c r="B6" s="201">
        <v>163487</v>
      </c>
      <c r="C6" s="202">
        <v>180331</v>
      </c>
      <c r="D6" s="201">
        <f aca="true" t="shared" si="0" ref="D6:D47">C6-B6</f>
        <v>16844</v>
      </c>
    </row>
    <row r="7" spans="1:4" s="166" customFormat="1" ht="17.25" customHeight="1">
      <c r="A7" s="203" t="s">
        <v>58</v>
      </c>
      <c r="B7" s="202">
        <v>42655</v>
      </c>
      <c r="C7" s="204">
        <v>47071</v>
      </c>
      <c r="D7" s="201">
        <f t="shared" si="0"/>
        <v>4416</v>
      </c>
    </row>
    <row r="8" spans="1:4" s="166" customFormat="1" ht="17.25" customHeight="1">
      <c r="A8" s="205" t="s">
        <v>59</v>
      </c>
      <c r="B8" s="204">
        <v>8277</v>
      </c>
      <c r="C8" s="204">
        <v>9134</v>
      </c>
      <c r="D8" s="201">
        <f t="shared" si="0"/>
        <v>857</v>
      </c>
    </row>
    <row r="9" spans="1:4" s="166" customFormat="1" ht="17.25" customHeight="1">
      <c r="A9" s="205" t="s">
        <v>60</v>
      </c>
      <c r="B9" s="202">
        <v>0</v>
      </c>
      <c r="C9" s="204"/>
      <c r="D9" s="201">
        <f t="shared" si="0"/>
        <v>0</v>
      </c>
    </row>
    <row r="10" spans="1:4" s="166" customFormat="1" ht="17.25" customHeight="1">
      <c r="A10" s="205" t="s">
        <v>61</v>
      </c>
      <c r="B10" s="202">
        <v>3057</v>
      </c>
      <c r="C10" s="204">
        <v>3374</v>
      </c>
      <c r="D10" s="201">
        <f t="shared" si="0"/>
        <v>317</v>
      </c>
    </row>
    <row r="11" spans="1:4" s="166" customFormat="1" ht="15.75" customHeight="1">
      <c r="A11" s="205" t="s">
        <v>62</v>
      </c>
      <c r="B11" s="202">
        <v>180</v>
      </c>
      <c r="C11" s="204">
        <v>199</v>
      </c>
      <c r="D11" s="201">
        <f t="shared" si="0"/>
        <v>19</v>
      </c>
    </row>
    <row r="12" spans="1:4" s="166" customFormat="1" ht="17.25" customHeight="1">
      <c r="A12" s="205" t="s">
        <v>63</v>
      </c>
      <c r="B12" s="202">
        <v>10015</v>
      </c>
      <c r="C12" s="204">
        <v>12052</v>
      </c>
      <c r="D12" s="201">
        <f t="shared" si="0"/>
        <v>2037</v>
      </c>
    </row>
    <row r="13" spans="1:4" s="166" customFormat="1" ht="17.25" customHeight="1">
      <c r="A13" s="205" t="s">
        <v>64</v>
      </c>
      <c r="B13" s="202">
        <v>3766</v>
      </c>
      <c r="C13" s="204">
        <v>4156</v>
      </c>
      <c r="D13" s="201">
        <f t="shared" si="0"/>
        <v>390</v>
      </c>
    </row>
    <row r="14" spans="1:4" s="166" customFormat="1" ht="17.25" customHeight="1">
      <c r="A14" s="205" t="s">
        <v>65</v>
      </c>
      <c r="B14" s="202">
        <v>2024</v>
      </c>
      <c r="C14" s="204">
        <v>2234</v>
      </c>
      <c r="D14" s="201">
        <f t="shared" si="0"/>
        <v>210</v>
      </c>
    </row>
    <row r="15" spans="1:4" s="166" customFormat="1" ht="17.25" customHeight="1">
      <c r="A15" s="205" t="s">
        <v>66</v>
      </c>
      <c r="B15" s="202">
        <v>2106</v>
      </c>
      <c r="C15" s="204">
        <v>2324</v>
      </c>
      <c r="D15" s="201">
        <f t="shared" si="0"/>
        <v>218</v>
      </c>
    </row>
    <row r="16" spans="1:4" s="166" customFormat="1" ht="17.25" customHeight="1">
      <c r="A16" s="205" t="s">
        <v>67</v>
      </c>
      <c r="B16" s="202">
        <v>13129</v>
      </c>
      <c r="C16" s="204">
        <v>14488</v>
      </c>
      <c r="D16" s="201">
        <f t="shared" si="0"/>
        <v>1359</v>
      </c>
    </row>
    <row r="17" spans="1:4" s="166" customFormat="1" ht="17.25" customHeight="1">
      <c r="A17" s="205" t="s">
        <v>68</v>
      </c>
      <c r="B17" s="202">
        <v>4371</v>
      </c>
      <c r="C17" s="204">
        <v>4826</v>
      </c>
      <c r="D17" s="201">
        <f t="shared" si="0"/>
        <v>455</v>
      </c>
    </row>
    <row r="18" spans="1:4" s="166" customFormat="1" ht="17.25" customHeight="1">
      <c r="A18" s="205" t="s">
        <v>69</v>
      </c>
      <c r="B18" s="202">
        <v>8</v>
      </c>
      <c r="C18" s="204">
        <v>9</v>
      </c>
      <c r="D18" s="201">
        <f t="shared" si="0"/>
        <v>1</v>
      </c>
    </row>
    <row r="19" spans="1:4" s="166" customFormat="1" ht="17.25" customHeight="1">
      <c r="A19" s="205" t="s">
        <v>70</v>
      </c>
      <c r="B19" s="202">
        <v>73422</v>
      </c>
      <c r="C19" s="204">
        <v>79942</v>
      </c>
      <c r="D19" s="201">
        <f t="shared" si="0"/>
        <v>6520</v>
      </c>
    </row>
    <row r="20" spans="1:4" s="166" customFormat="1" ht="17.25" customHeight="1">
      <c r="A20" s="205" t="s">
        <v>71</v>
      </c>
      <c r="B20" s="202">
        <v>0</v>
      </c>
      <c r="C20" s="204"/>
      <c r="D20" s="201">
        <f t="shared" si="0"/>
        <v>0</v>
      </c>
    </row>
    <row r="21" spans="1:4" s="166" customFormat="1" ht="17.25" customHeight="1">
      <c r="A21" s="205" t="s">
        <v>72</v>
      </c>
      <c r="B21" s="206">
        <v>391</v>
      </c>
      <c r="C21" s="204">
        <v>432</v>
      </c>
      <c r="D21" s="201">
        <f t="shared" si="0"/>
        <v>41</v>
      </c>
    </row>
    <row r="22" spans="1:4" s="166" customFormat="1" ht="17.25" customHeight="1">
      <c r="A22" s="205" t="s">
        <v>73</v>
      </c>
      <c r="B22" s="202">
        <v>86</v>
      </c>
      <c r="C22" s="206">
        <v>90</v>
      </c>
      <c r="D22" s="201">
        <f t="shared" si="0"/>
        <v>4</v>
      </c>
    </row>
    <row r="23" spans="1:4" s="166" customFormat="1" ht="17.25" customHeight="1">
      <c r="A23" s="207" t="s">
        <v>74</v>
      </c>
      <c r="B23" s="201">
        <v>140526</v>
      </c>
      <c r="C23" s="202">
        <f>SUM(C24:C31)</f>
        <v>148000</v>
      </c>
      <c r="D23" s="201">
        <f t="shared" si="0"/>
        <v>7474</v>
      </c>
    </row>
    <row r="24" spans="1:4" s="166" customFormat="1" ht="17.25" customHeight="1">
      <c r="A24" s="205" t="s">
        <v>75</v>
      </c>
      <c r="B24" s="202">
        <v>20600</v>
      </c>
      <c r="C24" s="202">
        <v>19680</v>
      </c>
      <c r="D24" s="201">
        <f t="shared" si="0"/>
        <v>-920</v>
      </c>
    </row>
    <row r="25" spans="1:4" s="166" customFormat="1" ht="17.25" customHeight="1">
      <c r="A25" s="205" t="s">
        <v>76</v>
      </c>
      <c r="B25" s="202">
        <v>22016</v>
      </c>
      <c r="C25" s="202">
        <v>13171</v>
      </c>
      <c r="D25" s="201">
        <f t="shared" si="0"/>
        <v>-8845</v>
      </c>
    </row>
    <row r="26" spans="1:4" s="166" customFormat="1" ht="17.25" customHeight="1">
      <c r="A26" s="205" t="s">
        <v>77</v>
      </c>
      <c r="B26" s="202">
        <v>41354</v>
      </c>
      <c r="C26" s="202">
        <v>55031</v>
      </c>
      <c r="D26" s="201">
        <f t="shared" si="0"/>
        <v>13677</v>
      </c>
    </row>
    <row r="27" spans="1:4" s="166" customFormat="1" ht="17.25" customHeight="1">
      <c r="A27" s="205" t="s">
        <v>78</v>
      </c>
      <c r="B27" s="201">
        <v>0</v>
      </c>
      <c r="C27" s="202"/>
      <c r="D27" s="201">
        <f t="shared" si="0"/>
        <v>0</v>
      </c>
    </row>
    <row r="28" spans="1:4" s="166" customFormat="1" ht="17.25" customHeight="1">
      <c r="A28" s="205" t="s">
        <v>79</v>
      </c>
      <c r="B28" s="201">
        <v>0</v>
      </c>
      <c r="C28" s="202"/>
      <c r="D28" s="201">
        <f t="shared" si="0"/>
        <v>0</v>
      </c>
    </row>
    <row r="29" spans="1:4" s="166" customFormat="1" ht="17.25" customHeight="1">
      <c r="A29" s="208" t="s">
        <v>80</v>
      </c>
      <c r="B29" s="202">
        <v>28262</v>
      </c>
      <c r="C29" s="202">
        <v>22500</v>
      </c>
      <c r="D29" s="201">
        <f t="shared" si="0"/>
        <v>-5762</v>
      </c>
    </row>
    <row r="30" spans="1:4" s="166" customFormat="1" ht="17.25" customHeight="1">
      <c r="A30" s="208" t="s">
        <v>81</v>
      </c>
      <c r="B30" s="202">
        <v>27859</v>
      </c>
      <c r="C30" s="202">
        <v>33114</v>
      </c>
      <c r="D30" s="201">
        <f t="shared" si="0"/>
        <v>5255</v>
      </c>
    </row>
    <row r="31" spans="1:4" s="166" customFormat="1" ht="17.25" customHeight="1">
      <c r="A31" s="205" t="s">
        <v>82</v>
      </c>
      <c r="B31" s="202">
        <v>435</v>
      </c>
      <c r="C31" s="202">
        <v>4504</v>
      </c>
      <c r="D31" s="201">
        <f t="shared" si="0"/>
        <v>4069</v>
      </c>
    </row>
    <row r="32" spans="1:4" s="166" customFormat="1" ht="17.25" customHeight="1">
      <c r="A32" s="200" t="s">
        <v>83</v>
      </c>
      <c r="B32" s="202">
        <f>B6+B23</f>
        <v>304013</v>
      </c>
      <c r="C32" s="202">
        <f>C6+C23</f>
        <v>328331</v>
      </c>
      <c r="D32" s="201">
        <f t="shared" si="0"/>
        <v>24318</v>
      </c>
    </row>
    <row r="33" spans="1:4" s="166" customFormat="1" ht="17.25" customHeight="1">
      <c r="A33" s="209" t="s">
        <v>84</v>
      </c>
      <c r="B33" s="210">
        <v>20606</v>
      </c>
      <c r="C33" s="211">
        <v>22297</v>
      </c>
      <c r="D33" s="201">
        <f t="shared" si="0"/>
        <v>1691</v>
      </c>
    </row>
    <row r="34" spans="1:4" s="166" customFormat="1" ht="17.25" customHeight="1">
      <c r="A34" s="212" t="s">
        <v>85</v>
      </c>
      <c r="B34" s="201">
        <f>B7/0.375*0.125</f>
        <v>14218.333333333334</v>
      </c>
      <c r="C34" s="213">
        <v>15690</v>
      </c>
      <c r="D34" s="201">
        <f t="shared" si="0"/>
        <v>1471.666666666666</v>
      </c>
    </row>
    <row r="35" spans="1:4" s="166" customFormat="1" ht="17.25" customHeight="1">
      <c r="A35" s="212" t="s">
        <v>86</v>
      </c>
      <c r="B35" s="201">
        <f>B8/0.28*0.12</f>
        <v>3547.2857142857138</v>
      </c>
      <c r="C35" s="201">
        <v>3914</v>
      </c>
      <c r="D35" s="201">
        <f t="shared" si="0"/>
        <v>366.71428571428623</v>
      </c>
    </row>
    <row r="36" spans="1:4" s="166" customFormat="1" ht="17.25" customHeight="1">
      <c r="A36" s="212" t="s">
        <v>87</v>
      </c>
      <c r="B36" s="201">
        <f>B10/0.28*0.12</f>
        <v>1310.1428571428569</v>
      </c>
      <c r="C36" s="210">
        <v>1446</v>
      </c>
      <c r="D36" s="201">
        <f t="shared" si="0"/>
        <v>135.85714285714312</v>
      </c>
    </row>
    <row r="37" spans="1:4" s="166" customFormat="1" ht="17.25" customHeight="1">
      <c r="A37" s="212" t="s">
        <v>88</v>
      </c>
      <c r="B37" s="201">
        <f>B11/0.75*0.25</f>
        <v>60</v>
      </c>
      <c r="C37" s="210">
        <v>66</v>
      </c>
      <c r="D37" s="201">
        <f t="shared" si="0"/>
        <v>6</v>
      </c>
    </row>
    <row r="38" spans="1:4" s="166" customFormat="1" ht="17.25" customHeight="1">
      <c r="A38" s="214" t="s">
        <v>89</v>
      </c>
      <c r="B38" s="201">
        <f>B15/0.7*0.3</f>
        <v>902.5714285714287</v>
      </c>
      <c r="C38" s="210">
        <v>996</v>
      </c>
      <c r="D38" s="201">
        <f t="shared" si="0"/>
        <v>93.42857142857133</v>
      </c>
    </row>
    <row r="39" spans="1:4" s="166" customFormat="1" ht="17.25" customHeight="1">
      <c r="A39" s="212" t="s">
        <v>90</v>
      </c>
      <c r="B39" s="215">
        <f>B21/0.7*0.3</f>
        <v>167.57142857142856</v>
      </c>
      <c r="C39" s="210">
        <v>185</v>
      </c>
      <c r="D39" s="201">
        <f t="shared" si="0"/>
        <v>17.428571428571445</v>
      </c>
    </row>
    <row r="40" spans="1:4" s="166" customFormat="1" ht="17.25" customHeight="1">
      <c r="A40" s="212" t="s">
        <v>91</v>
      </c>
      <c r="B40" s="201">
        <v>0</v>
      </c>
      <c r="C40" s="210"/>
      <c r="D40" s="201">
        <f t="shared" si="0"/>
        <v>0</v>
      </c>
    </row>
    <row r="41" spans="1:4" s="166" customFormat="1" ht="17.25" customHeight="1">
      <c r="A41" s="209" t="s">
        <v>92</v>
      </c>
      <c r="B41" s="210">
        <f>SUM(B42:B46)</f>
        <v>186160.4761904762</v>
      </c>
      <c r="C41" s="210">
        <f>SUM(C42:C46)</f>
        <v>209341</v>
      </c>
      <c r="D41" s="201">
        <f t="shared" si="0"/>
        <v>23180.523809523787</v>
      </c>
    </row>
    <row r="42" spans="1:4" s="166" customFormat="1" ht="17.25" customHeight="1">
      <c r="A42" s="212" t="s">
        <v>93</v>
      </c>
      <c r="B42" s="201">
        <f>B7/0.375*0.5</f>
        <v>56873.333333333336</v>
      </c>
      <c r="C42" s="210">
        <v>62761</v>
      </c>
      <c r="D42" s="201">
        <f t="shared" si="0"/>
        <v>5887.666666666664</v>
      </c>
    </row>
    <row r="43" spans="1:4" s="166" customFormat="1" ht="17.25" customHeight="1">
      <c r="A43" s="212" t="s">
        <v>94</v>
      </c>
      <c r="B43" s="201">
        <v>105000</v>
      </c>
      <c r="C43" s="210">
        <v>119777</v>
      </c>
      <c r="D43" s="201">
        <f t="shared" si="0"/>
        <v>14777</v>
      </c>
    </row>
    <row r="44" spans="1:4" s="166" customFormat="1" ht="17.25" customHeight="1">
      <c r="A44" s="216" t="s">
        <v>95</v>
      </c>
      <c r="B44" s="201">
        <f>B8/0.28*0.6</f>
        <v>17736.42857142857</v>
      </c>
      <c r="C44" s="201">
        <v>19573</v>
      </c>
      <c r="D44" s="201">
        <f t="shared" si="0"/>
        <v>1836.5714285714312</v>
      </c>
    </row>
    <row r="45" spans="1:4" s="166" customFormat="1" ht="17.25" customHeight="1">
      <c r="A45" s="216" t="s">
        <v>96</v>
      </c>
      <c r="B45" s="215">
        <f>B10/0.28*0.6</f>
        <v>6550.714285714284</v>
      </c>
      <c r="C45" s="210">
        <v>7230</v>
      </c>
      <c r="D45" s="201">
        <f t="shared" si="0"/>
        <v>679.2857142857156</v>
      </c>
    </row>
    <row r="46" spans="1:4" s="166" customFormat="1" ht="17.25" customHeight="1">
      <c r="A46" s="216" t="s">
        <v>97</v>
      </c>
      <c r="B46" s="201">
        <v>0</v>
      </c>
      <c r="C46" s="204"/>
      <c r="D46" s="201">
        <f t="shared" si="0"/>
        <v>0</v>
      </c>
    </row>
    <row r="47" spans="1:4" s="166" customFormat="1" ht="17.25" customHeight="1">
      <c r="A47" s="207" t="s">
        <v>98</v>
      </c>
      <c r="B47" s="202">
        <f>B32+B33+B41</f>
        <v>510779.4761904762</v>
      </c>
      <c r="C47" s="202">
        <f>C32+C33+C41</f>
        <v>559969</v>
      </c>
      <c r="D47" s="201">
        <f t="shared" si="0"/>
        <v>49189.52380952379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87" right="0.75" top="0.31" bottom="0.16" header="0.16" footer="0.08"/>
  <pageSetup orientation="portrait" paperSize="9" scale="85"/>
  <headerFooter alignWithMargins="0">
    <oddFooter>&amp;L &amp;C 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O30"/>
  <sheetViews>
    <sheetView showGridLines="0" zoomScaleSheetLayoutView="100" workbookViewId="0" topLeftCell="A1">
      <selection activeCell="F29" sqref="F29"/>
    </sheetView>
  </sheetViews>
  <sheetFormatPr defaultColWidth="9.00390625" defaultRowHeight="14.25"/>
  <cols>
    <col min="1" max="1" width="27.875" style="167" customWidth="1"/>
    <col min="2" max="2" width="12.375" style="167" customWidth="1"/>
    <col min="3" max="3" width="11.875" style="167" customWidth="1"/>
    <col min="4" max="4" width="11.25390625" style="167" customWidth="1"/>
    <col min="5" max="5" width="11.125" style="167" customWidth="1"/>
    <col min="6" max="16384" width="9.00390625" style="167" customWidth="1"/>
  </cols>
  <sheetData>
    <row r="1" spans="1:5" s="165" customFormat="1" ht="18" customHeight="1">
      <c r="A1" s="82" t="s">
        <v>99</v>
      </c>
      <c r="B1" s="179"/>
      <c r="C1" s="179"/>
      <c r="D1" s="180"/>
      <c r="E1" s="179"/>
    </row>
    <row r="2" spans="1:223" ht="27.75" customHeight="1">
      <c r="A2" s="181" t="s">
        <v>100</v>
      </c>
      <c r="B2" s="182"/>
      <c r="C2" s="182"/>
      <c r="D2" s="182"/>
      <c r="E2" s="182"/>
      <c r="F2" s="181"/>
      <c r="G2" s="182"/>
      <c r="H2" s="182"/>
      <c r="I2" s="182"/>
      <c r="J2" s="181"/>
      <c r="K2" s="182"/>
      <c r="L2" s="182"/>
      <c r="M2" s="182"/>
      <c r="N2" s="182"/>
      <c r="O2" s="182"/>
      <c r="P2" s="182"/>
      <c r="Q2" s="181"/>
      <c r="R2" s="182"/>
      <c r="S2" s="182"/>
      <c r="T2" s="182"/>
      <c r="U2" s="182"/>
      <c r="V2" s="182"/>
      <c r="W2" s="182"/>
      <c r="X2" s="181"/>
      <c r="Y2" s="182"/>
      <c r="Z2" s="182"/>
      <c r="AA2" s="182"/>
      <c r="AB2" s="182"/>
      <c r="AC2" s="182"/>
      <c r="AD2" s="182"/>
      <c r="AE2" s="181"/>
      <c r="AF2" s="182"/>
      <c r="AG2" s="182"/>
      <c r="AH2" s="182"/>
      <c r="AI2" s="182"/>
      <c r="AJ2" s="182"/>
      <c r="AK2" s="182"/>
      <c r="AL2" s="181"/>
      <c r="AM2" s="182"/>
      <c r="AN2" s="182"/>
      <c r="AO2" s="182"/>
      <c r="AP2" s="182"/>
      <c r="AQ2" s="182"/>
      <c r="AR2" s="182"/>
      <c r="AS2" s="181"/>
      <c r="AT2" s="182"/>
      <c r="AU2" s="182"/>
      <c r="AV2" s="182"/>
      <c r="AW2" s="182"/>
      <c r="AX2" s="182"/>
      <c r="AY2" s="182"/>
      <c r="AZ2" s="181"/>
      <c r="BA2" s="182"/>
      <c r="BB2" s="182"/>
      <c r="BC2" s="182"/>
      <c r="BD2" s="182"/>
      <c r="BE2" s="182"/>
      <c r="BF2" s="182"/>
      <c r="BG2" s="181"/>
      <c r="BH2" s="182"/>
      <c r="BI2" s="182"/>
      <c r="BJ2" s="182"/>
      <c r="BK2" s="182"/>
      <c r="BL2" s="182"/>
      <c r="BM2" s="182"/>
      <c r="BN2" s="181"/>
      <c r="BO2" s="182"/>
      <c r="BP2" s="182"/>
      <c r="BQ2" s="182"/>
      <c r="BR2" s="182"/>
      <c r="BS2" s="182"/>
      <c r="BT2" s="182"/>
      <c r="BU2" s="181"/>
      <c r="BV2" s="182"/>
      <c r="BW2" s="182"/>
      <c r="BX2" s="182"/>
      <c r="BY2" s="182"/>
      <c r="BZ2" s="182"/>
      <c r="CA2" s="182"/>
      <c r="CB2" s="181"/>
      <c r="CC2" s="182"/>
      <c r="CD2" s="182"/>
      <c r="CE2" s="182"/>
      <c r="CF2" s="182"/>
      <c r="CG2" s="182"/>
      <c r="CH2" s="182"/>
      <c r="CI2" s="181"/>
      <c r="CJ2" s="182"/>
      <c r="CK2" s="182"/>
      <c r="CL2" s="182"/>
      <c r="CM2" s="182"/>
      <c r="CN2" s="182"/>
      <c r="CO2" s="182"/>
      <c r="CP2" s="181"/>
      <c r="CQ2" s="182"/>
      <c r="CR2" s="182"/>
      <c r="CS2" s="182"/>
      <c r="CT2" s="182"/>
      <c r="CU2" s="182"/>
      <c r="CV2" s="182"/>
      <c r="CW2" s="181"/>
      <c r="CX2" s="182"/>
      <c r="CY2" s="182"/>
      <c r="CZ2" s="182"/>
      <c r="DA2" s="182"/>
      <c r="DB2" s="182"/>
      <c r="DC2" s="182"/>
      <c r="DD2" s="181"/>
      <c r="DE2" s="182"/>
      <c r="DF2" s="182"/>
      <c r="DG2" s="182"/>
      <c r="DH2" s="182"/>
      <c r="DI2" s="182"/>
      <c r="DJ2" s="182"/>
      <c r="DK2" s="181"/>
      <c r="DL2" s="182"/>
      <c r="DM2" s="182"/>
      <c r="DN2" s="182"/>
      <c r="DO2" s="182"/>
      <c r="DP2" s="182"/>
      <c r="DQ2" s="182"/>
      <c r="DR2" s="181"/>
      <c r="DS2" s="182"/>
      <c r="DT2" s="182"/>
      <c r="DU2" s="182"/>
      <c r="DV2" s="182"/>
      <c r="DW2" s="182"/>
      <c r="DX2" s="182"/>
      <c r="DY2" s="181"/>
      <c r="DZ2" s="182"/>
      <c r="EA2" s="182"/>
      <c r="EB2" s="182"/>
      <c r="EC2" s="182"/>
      <c r="ED2" s="182"/>
      <c r="EE2" s="182"/>
      <c r="EF2" s="181"/>
      <c r="EG2" s="182"/>
      <c r="EH2" s="182"/>
      <c r="EI2" s="182"/>
      <c r="EJ2" s="182"/>
      <c r="EK2" s="182"/>
      <c r="EL2" s="182"/>
      <c r="EM2" s="181"/>
      <c r="EN2" s="182"/>
      <c r="EO2" s="182"/>
      <c r="EP2" s="182"/>
      <c r="EQ2" s="182"/>
      <c r="ER2" s="182"/>
      <c r="ES2" s="182"/>
      <c r="ET2" s="181"/>
      <c r="EU2" s="182"/>
      <c r="EV2" s="182"/>
      <c r="EW2" s="182"/>
      <c r="EX2" s="182"/>
      <c r="EY2" s="182"/>
      <c r="EZ2" s="182"/>
      <c r="FA2" s="181"/>
      <c r="FB2" s="182"/>
      <c r="FC2" s="182"/>
      <c r="FD2" s="182"/>
      <c r="FE2" s="182"/>
      <c r="FF2" s="182"/>
      <c r="FG2" s="182"/>
      <c r="FH2" s="181"/>
      <c r="FI2" s="182"/>
      <c r="FJ2" s="182"/>
      <c r="FK2" s="182"/>
      <c r="FL2" s="182"/>
      <c r="FM2" s="182"/>
      <c r="FN2" s="182"/>
      <c r="FO2" s="181"/>
      <c r="FP2" s="182"/>
      <c r="FQ2" s="182"/>
      <c r="FR2" s="182"/>
      <c r="FS2" s="182"/>
      <c r="FT2" s="182"/>
      <c r="FU2" s="182"/>
      <c r="FV2" s="181"/>
      <c r="FW2" s="182"/>
      <c r="FX2" s="182"/>
      <c r="FY2" s="182"/>
      <c r="FZ2" s="182"/>
      <c r="GA2" s="182"/>
      <c r="GB2" s="182"/>
      <c r="GC2" s="181"/>
      <c r="GD2" s="182"/>
      <c r="GE2" s="182"/>
      <c r="GF2" s="182"/>
      <c r="GG2" s="182"/>
      <c r="GH2" s="182"/>
      <c r="GI2" s="182"/>
      <c r="GJ2" s="181"/>
      <c r="GK2" s="182"/>
      <c r="GL2" s="182"/>
      <c r="GM2" s="182"/>
      <c r="GN2" s="182"/>
      <c r="GO2" s="182"/>
      <c r="GP2" s="182"/>
      <c r="GQ2" s="181"/>
      <c r="GR2" s="182"/>
      <c r="GS2" s="182"/>
      <c r="GT2" s="182"/>
      <c r="GU2" s="182"/>
      <c r="GV2" s="182"/>
      <c r="GW2" s="182"/>
      <c r="GX2" s="181"/>
      <c r="GY2" s="182"/>
      <c r="GZ2" s="182"/>
      <c r="HA2" s="182"/>
      <c r="HB2" s="182"/>
      <c r="HC2" s="182"/>
      <c r="HD2" s="182"/>
      <c r="HE2" s="181"/>
      <c r="HF2" s="182"/>
      <c r="HG2" s="182"/>
      <c r="HH2" s="182"/>
      <c r="HI2" s="182"/>
      <c r="HJ2" s="182"/>
      <c r="HK2" s="182"/>
      <c r="HL2" s="181"/>
      <c r="HM2" s="182"/>
      <c r="HN2" s="182"/>
      <c r="HO2" s="182"/>
    </row>
    <row r="3" spans="1:223" ht="15.75" customHeight="1">
      <c r="A3" s="181"/>
      <c r="B3" s="182"/>
      <c r="C3" s="182"/>
      <c r="D3" s="182"/>
      <c r="E3" s="182"/>
      <c r="F3" s="181"/>
      <c r="G3" s="182"/>
      <c r="H3" s="182"/>
      <c r="I3" s="182"/>
      <c r="J3" s="181"/>
      <c r="K3" s="182"/>
      <c r="L3" s="182"/>
      <c r="M3" s="182"/>
      <c r="N3" s="182"/>
      <c r="O3" s="182"/>
      <c r="P3" s="182"/>
      <c r="Q3" s="181"/>
      <c r="R3" s="182"/>
      <c r="S3" s="182"/>
      <c r="T3" s="182"/>
      <c r="U3" s="182"/>
      <c r="V3" s="182"/>
      <c r="W3" s="182"/>
      <c r="X3" s="181"/>
      <c r="Y3" s="182"/>
      <c r="Z3" s="182"/>
      <c r="AA3" s="182"/>
      <c r="AB3" s="182"/>
      <c r="AC3" s="182"/>
      <c r="AD3" s="182"/>
      <c r="AE3" s="181"/>
      <c r="AF3" s="182"/>
      <c r="AG3" s="182"/>
      <c r="AH3" s="182"/>
      <c r="AI3" s="182"/>
      <c r="AJ3" s="182"/>
      <c r="AK3" s="182"/>
      <c r="AL3" s="181"/>
      <c r="AM3" s="182"/>
      <c r="AN3" s="182"/>
      <c r="AO3" s="182"/>
      <c r="AP3" s="182"/>
      <c r="AQ3" s="182"/>
      <c r="AR3" s="182"/>
      <c r="AS3" s="181"/>
      <c r="AT3" s="182"/>
      <c r="AU3" s="182"/>
      <c r="AV3" s="182"/>
      <c r="AW3" s="182"/>
      <c r="AX3" s="182"/>
      <c r="AY3" s="182"/>
      <c r="AZ3" s="181"/>
      <c r="BA3" s="182"/>
      <c r="BB3" s="182"/>
      <c r="BC3" s="182"/>
      <c r="BD3" s="182"/>
      <c r="BE3" s="182"/>
      <c r="BF3" s="182"/>
      <c r="BG3" s="181"/>
      <c r="BH3" s="182"/>
      <c r="BI3" s="182"/>
      <c r="BJ3" s="182"/>
      <c r="BK3" s="182"/>
      <c r="BL3" s="182"/>
      <c r="BM3" s="182"/>
      <c r="BN3" s="181"/>
      <c r="BO3" s="182"/>
      <c r="BP3" s="182"/>
      <c r="BQ3" s="182"/>
      <c r="BR3" s="182"/>
      <c r="BS3" s="182"/>
      <c r="BT3" s="182"/>
      <c r="BU3" s="181"/>
      <c r="BV3" s="182"/>
      <c r="BW3" s="182"/>
      <c r="BX3" s="182"/>
      <c r="BY3" s="182"/>
      <c r="BZ3" s="182"/>
      <c r="CA3" s="182"/>
      <c r="CB3" s="181"/>
      <c r="CC3" s="182"/>
      <c r="CD3" s="182"/>
      <c r="CE3" s="182"/>
      <c r="CF3" s="182"/>
      <c r="CG3" s="182"/>
      <c r="CH3" s="182"/>
      <c r="CI3" s="181"/>
      <c r="CJ3" s="182"/>
      <c r="CK3" s="182"/>
      <c r="CL3" s="182"/>
      <c r="CM3" s="182"/>
      <c r="CN3" s="182"/>
      <c r="CO3" s="182"/>
      <c r="CP3" s="181"/>
      <c r="CQ3" s="182"/>
      <c r="CR3" s="182"/>
      <c r="CS3" s="182"/>
      <c r="CT3" s="182"/>
      <c r="CU3" s="182"/>
      <c r="CV3" s="182"/>
      <c r="CW3" s="181"/>
      <c r="CX3" s="182"/>
      <c r="CY3" s="182"/>
      <c r="CZ3" s="182"/>
      <c r="DA3" s="182"/>
      <c r="DB3" s="182"/>
      <c r="DC3" s="182"/>
      <c r="DD3" s="181"/>
      <c r="DE3" s="182"/>
      <c r="DF3" s="182"/>
      <c r="DG3" s="182"/>
      <c r="DH3" s="182"/>
      <c r="DI3" s="182"/>
      <c r="DJ3" s="182"/>
      <c r="DK3" s="181"/>
      <c r="DL3" s="182"/>
      <c r="DM3" s="182"/>
      <c r="DN3" s="182"/>
      <c r="DO3" s="182"/>
      <c r="DP3" s="182"/>
      <c r="DQ3" s="182"/>
      <c r="DR3" s="181"/>
      <c r="DS3" s="182"/>
      <c r="DT3" s="182"/>
      <c r="DU3" s="182"/>
      <c r="DV3" s="182"/>
      <c r="DW3" s="182"/>
      <c r="DX3" s="182"/>
      <c r="DY3" s="181"/>
      <c r="DZ3" s="182"/>
      <c r="EA3" s="182"/>
      <c r="EB3" s="182"/>
      <c r="EC3" s="182"/>
      <c r="ED3" s="182"/>
      <c r="EE3" s="182"/>
      <c r="EF3" s="181"/>
      <c r="EG3" s="182"/>
      <c r="EH3" s="182"/>
      <c r="EI3" s="182"/>
      <c r="EJ3" s="182"/>
      <c r="EK3" s="182"/>
      <c r="EL3" s="182"/>
      <c r="EM3" s="181"/>
      <c r="EN3" s="182"/>
      <c r="EO3" s="182"/>
      <c r="EP3" s="182"/>
      <c r="EQ3" s="182"/>
      <c r="ER3" s="182"/>
      <c r="ES3" s="182"/>
      <c r="ET3" s="181"/>
      <c r="EU3" s="182"/>
      <c r="EV3" s="182"/>
      <c r="EW3" s="182"/>
      <c r="EX3" s="182"/>
      <c r="EY3" s="182"/>
      <c r="EZ3" s="182"/>
      <c r="FA3" s="181"/>
      <c r="FB3" s="182"/>
      <c r="FC3" s="182"/>
      <c r="FD3" s="182"/>
      <c r="FE3" s="182"/>
      <c r="FF3" s="182"/>
      <c r="FG3" s="182"/>
      <c r="FH3" s="181"/>
      <c r="FI3" s="182"/>
      <c r="FJ3" s="182"/>
      <c r="FK3" s="182"/>
      <c r="FL3" s="182"/>
      <c r="FM3" s="182"/>
      <c r="FN3" s="182"/>
      <c r="FO3" s="181"/>
      <c r="FP3" s="182"/>
      <c r="FQ3" s="182"/>
      <c r="FR3" s="182"/>
      <c r="FS3" s="182"/>
      <c r="FT3" s="182"/>
      <c r="FU3" s="182"/>
      <c r="FV3" s="181"/>
      <c r="FW3" s="182"/>
      <c r="FX3" s="182"/>
      <c r="FY3" s="182"/>
      <c r="FZ3" s="182"/>
      <c r="GA3" s="182"/>
      <c r="GB3" s="182"/>
      <c r="GC3" s="181"/>
      <c r="GD3" s="182"/>
      <c r="GE3" s="182"/>
      <c r="GF3" s="182"/>
      <c r="GG3" s="182"/>
      <c r="GH3" s="182"/>
      <c r="GI3" s="182"/>
      <c r="GJ3" s="181"/>
      <c r="GK3" s="182"/>
      <c r="GL3" s="182"/>
      <c r="GM3" s="182"/>
      <c r="GN3" s="182"/>
      <c r="GO3" s="182"/>
      <c r="GP3" s="182"/>
      <c r="GQ3" s="181"/>
      <c r="GR3" s="182"/>
      <c r="GS3" s="182"/>
      <c r="GT3" s="182"/>
      <c r="GU3" s="182"/>
      <c r="GV3" s="182"/>
      <c r="GW3" s="182"/>
      <c r="GX3" s="181"/>
      <c r="GY3" s="182"/>
      <c r="GZ3" s="182"/>
      <c r="HA3" s="182"/>
      <c r="HB3" s="182"/>
      <c r="HC3" s="182"/>
      <c r="HD3" s="182"/>
      <c r="HE3" s="181"/>
      <c r="HF3" s="182"/>
      <c r="HG3" s="182"/>
      <c r="HH3" s="182"/>
      <c r="HI3" s="182"/>
      <c r="HJ3" s="182"/>
      <c r="HK3" s="182"/>
      <c r="HL3" s="181"/>
      <c r="HM3" s="182"/>
      <c r="HN3" s="182"/>
      <c r="HO3" s="182"/>
    </row>
    <row r="4" spans="2:5" ht="26.25" customHeight="1">
      <c r="B4" s="183"/>
      <c r="C4" s="183"/>
      <c r="D4" s="183"/>
      <c r="E4" s="184" t="s">
        <v>23</v>
      </c>
    </row>
    <row r="5" spans="1:5" ht="24.75" customHeight="1">
      <c r="A5" s="185" t="s">
        <v>101</v>
      </c>
      <c r="B5" s="186" t="s">
        <v>102</v>
      </c>
      <c r="C5" s="186" t="s">
        <v>103</v>
      </c>
      <c r="D5" s="187" t="s">
        <v>104</v>
      </c>
      <c r="E5" s="188" t="s">
        <v>105</v>
      </c>
    </row>
    <row r="6" spans="1:5" ht="15" customHeight="1">
      <c r="A6" s="189"/>
      <c r="B6" s="190"/>
      <c r="C6" s="190"/>
      <c r="D6" s="190"/>
      <c r="E6" s="191"/>
    </row>
    <row r="7" spans="1:5" s="166" customFormat="1" ht="24.75" customHeight="1">
      <c r="A7" s="176" t="s">
        <v>106</v>
      </c>
      <c r="B7" s="174">
        <v>98736</v>
      </c>
      <c r="C7" s="174">
        <f>79470+5000</f>
        <v>84470</v>
      </c>
      <c r="D7" s="192">
        <f aca="true" t="shared" si="0" ref="D7:D29">C7-B7</f>
        <v>-14266</v>
      </c>
      <c r="E7" s="193">
        <f aca="true" t="shared" si="1" ref="E7:E29">D7/B7*100</f>
        <v>-14.4486306919462</v>
      </c>
    </row>
    <row r="8" spans="1:5" s="166" customFormat="1" ht="24.75" customHeight="1">
      <c r="A8" s="176" t="s">
        <v>107</v>
      </c>
      <c r="B8" s="174">
        <v>1596</v>
      </c>
      <c r="C8" s="174">
        <v>1945</v>
      </c>
      <c r="D8" s="192">
        <f t="shared" si="0"/>
        <v>349</v>
      </c>
      <c r="E8" s="193">
        <f t="shared" si="1"/>
        <v>21.8671679197995</v>
      </c>
    </row>
    <row r="9" spans="1:5" s="166" customFormat="1" ht="24.75" customHeight="1">
      <c r="A9" s="176" t="s">
        <v>108</v>
      </c>
      <c r="B9" s="174">
        <v>67098</v>
      </c>
      <c r="C9" s="174">
        <v>67363</v>
      </c>
      <c r="D9" s="192">
        <f t="shared" si="0"/>
        <v>265</v>
      </c>
      <c r="E9" s="193">
        <f t="shared" si="1"/>
        <v>0.3949447077409162</v>
      </c>
    </row>
    <row r="10" spans="1:5" s="166" customFormat="1" ht="24.75" customHeight="1">
      <c r="A10" s="176" t="s">
        <v>109</v>
      </c>
      <c r="B10" s="174">
        <v>113849</v>
      </c>
      <c r="C10" s="174">
        <f>114901+5000</f>
        <v>119901</v>
      </c>
      <c r="D10" s="192">
        <f t="shared" si="0"/>
        <v>6052</v>
      </c>
      <c r="E10" s="193">
        <f t="shared" si="1"/>
        <v>5.31581305061968</v>
      </c>
    </row>
    <row r="11" spans="1:5" s="166" customFormat="1" ht="24.75" customHeight="1">
      <c r="A11" s="176" t="s">
        <v>110</v>
      </c>
      <c r="B11" s="174">
        <v>2536</v>
      </c>
      <c r="C11" s="174">
        <v>2960</v>
      </c>
      <c r="D11" s="192">
        <f t="shared" si="0"/>
        <v>424</v>
      </c>
      <c r="E11" s="193">
        <f t="shared" si="1"/>
        <v>16.7192429022082</v>
      </c>
    </row>
    <row r="12" spans="1:5" s="166" customFormat="1" ht="24.75" customHeight="1">
      <c r="A12" s="176" t="s">
        <v>111</v>
      </c>
      <c r="B12" s="174">
        <v>19425</v>
      </c>
      <c r="C12" s="174">
        <f>16175+2000</f>
        <v>18175</v>
      </c>
      <c r="D12" s="192">
        <f t="shared" si="0"/>
        <v>-1250</v>
      </c>
      <c r="E12" s="193">
        <f t="shared" si="1"/>
        <v>-6.435006435006435</v>
      </c>
    </row>
    <row r="13" spans="1:5" s="166" customFormat="1" ht="24.75" customHeight="1">
      <c r="A13" s="176" t="s">
        <v>112</v>
      </c>
      <c r="B13" s="174">
        <v>89505</v>
      </c>
      <c r="C13" s="174">
        <f>69629+3000</f>
        <v>72629</v>
      </c>
      <c r="D13" s="192">
        <f t="shared" si="0"/>
        <v>-16876</v>
      </c>
      <c r="E13" s="193">
        <f t="shared" si="1"/>
        <v>-18.854812580302777</v>
      </c>
    </row>
    <row r="14" spans="1:5" s="166" customFormat="1" ht="24.75" customHeight="1">
      <c r="A14" s="176" t="s">
        <v>113</v>
      </c>
      <c r="B14" s="174">
        <v>53209</v>
      </c>
      <c r="C14" s="174">
        <f>38823+10000</f>
        <v>48823</v>
      </c>
      <c r="D14" s="192">
        <f t="shared" si="0"/>
        <v>-4386</v>
      </c>
      <c r="E14" s="193">
        <f t="shared" si="1"/>
        <v>-8.242966415456031</v>
      </c>
    </row>
    <row r="15" spans="1:5" s="166" customFormat="1" ht="24.75" customHeight="1">
      <c r="A15" s="176" t="s">
        <v>114</v>
      </c>
      <c r="B15" s="174">
        <v>26282</v>
      </c>
      <c r="C15" s="174">
        <v>5292</v>
      </c>
      <c r="D15" s="192">
        <f t="shared" si="0"/>
        <v>-20990</v>
      </c>
      <c r="E15" s="193">
        <f t="shared" si="1"/>
        <v>-79.86454607716308</v>
      </c>
    </row>
    <row r="16" spans="1:5" s="166" customFormat="1" ht="24.75" customHeight="1">
      <c r="A16" s="176" t="s">
        <v>115</v>
      </c>
      <c r="B16" s="174">
        <f>76407+37381</f>
        <v>113788</v>
      </c>
      <c r="C16" s="174">
        <f>312824+10000</f>
        <v>322824</v>
      </c>
      <c r="D16" s="192">
        <f t="shared" si="0"/>
        <v>209036</v>
      </c>
      <c r="E16" s="193">
        <f t="shared" si="1"/>
        <v>183.70654199036804</v>
      </c>
    </row>
    <row r="17" spans="1:5" s="166" customFormat="1" ht="24.75" customHeight="1">
      <c r="A17" s="176" t="s">
        <v>116</v>
      </c>
      <c r="B17" s="174">
        <v>32657</v>
      </c>
      <c r="C17" s="174">
        <v>33507</v>
      </c>
      <c r="D17" s="192">
        <f t="shared" si="0"/>
        <v>850</v>
      </c>
      <c r="E17" s="193">
        <f t="shared" si="1"/>
        <v>2.6028110359187924</v>
      </c>
    </row>
    <row r="18" spans="1:5" s="166" customFormat="1" ht="24.75" customHeight="1">
      <c r="A18" s="176" t="s">
        <v>117</v>
      </c>
      <c r="B18" s="174">
        <v>41644</v>
      </c>
      <c r="C18" s="174">
        <f>31074+5000</f>
        <v>36074</v>
      </c>
      <c r="D18" s="192">
        <f t="shared" si="0"/>
        <v>-5570</v>
      </c>
      <c r="E18" s="193">
        <f t="shared" si="1"/>
        <v>-13.375276150225723</v>
      </c>
    </row>
    <row r="19" spans="1:5" s="166" customFormat="1" ht="24.75" customHeight="1">
      <c r="A19" s="176" t="s">
        <v>118</v>
      </c>
      <c r="B19" s="174">
        <v>8523</v>
      </c>
      <c r="C19" s="174">
        <v>12420</v>
      </c>
      <c r="D19" s="192">
        <f t="shared" si="0"/>
        <v>3897</v>
      </c>
      <c r="E19" s="193">
        <f t="shared" si="1"/>
        <v>45.7233368532207</v>
      </c>
    </row>
    <row r="20" spans="1:5" s="166" customFormat="1" ht="24.75" customHeight="1">
      <c r="A20" s="176" t="s">
        <v>119</v>
      </c>
      <c r="B20" s="174">
        <v>5007</v>
      </c>
      <c r="C20" s="174">
        <v>2171</v>
      </c>
      <c r="D20" s="192">
        <f t="shared" si="0"/>
        <v>-2836</v>
      </c>
      <c r="E20" s="193">
        <f t="shared" si="1"/>
        <v>-56.640703015777916</v>
      </c>
    </row>
    <row r="21" spans="1:5" s="166" customFormat="1" ht="24.75" customHeight="1">
      <c r="A21" s="176" t="s">
        <v>120</v>
      </c>
      <c r="B21" s="174">
        <v>3000</v>
      </c>
      <c r="C21" s="174">
        <v>788</v>
      </c>
      <c r="D21" s="192">
        <f t="shared" si="0"/>
        <v>-2212</v>
      </c>
      <c r="E21" s="193">
        <f t="shared" si="1"/>
        <v>-73.73333333333333</v>
      </c>
    </row>
    <row r="22" spans="1:5" s="166" customFormat="1" ht="24.75" customHeight="1">
      <c r="A22" s="176" t="s">
        <v>121</v>
      </c>
      <c r="B22" s="174">
        <v>7329</v>
      </c>
      <c r="C22" s="174">
        <v>7057</v>
      </c>
      <c r="D22" s="192">
        <f t="shared" si="0"/>
        <v>-272</v>
      </c>
      <c r="E22" s="193">
        <f t="shared" si="1"/>
        <v>-3.7112839405103015</v>
      </c>
    </row>
    <row r="23" spans="1:5" s="166" customFormat="1" ht="24.75" customHeight="1">
      <c r="A23" s="176" t="s">
        <v>122</v>
      </c>
      <c r="B23" s="174">
        <v>42235</v>
      </c>
      <c r="C23" s="174">
        <f>26988+5000</f>
        <v>31988</v>
      </c>
      <c r="D23" s="192">
        <f t="shared" si="0"/>
        <v>-10247</v>
      </c>
      <c r="E23" s="193">
        <f t="shared" si="1"/>
        <v>-24.261868118858768</v>
      </c>
    </row>
    <row r="24" spans="1:5" s="166" customFormat="1" ht="24.75" customHeight="1">
      <c r="A24" s="176" t="s">
        <v>123</v>
      </c>
      <c r="B24" s="174">
        <v>380</v>
      </c>
      <c r="C24" s="174">
        <v>1600</v>
      </c>
      <c r="D24" s="192">
        <f t="shared" si="0"/>
        <v>1220</v>
      </c>
      <c r="E24" s="193">
        <f t="shared" si="1"/>
        <v>321.0526315789474</v>
      </c>
    </row>
    <row r="25" spans="1:5" s="166" customFormat="1" ht="24.75" customHeight="1">
      <c r="A25" s="176" t="s">
        <v>124</v>
      </c>
      <c r="B25" s="174">
        <v>6162</v>
      </c>
      <c r="C25" s="174">
        <v>5895</v>
      </c>
      <c r="D25" s="192">
        <f t="shared" si="0"/>
        <v>-267</v>
      </c>
      <c r="E25" s="193">
        <f t="shared" si="1"/>
        <v>-4.33300876338851</v>
      </c>
    </row>
    <row r="26" spans="1:5" s="166" customFormat="1" ht="24.75" customHeight="1">
      <c r="A26" s="176" t="s">
        <v>125</v>
      </c>
      <c r="B26" s="174">
        <v>22000</v>
      </c>
      <c r="C26" s="174">
        <v>22000</v>
      </c>
      <c r="D26" s="192">
        <f t="shared" si="0"/>
        <v>0</v>
      </c>
      <c r="E26" s="193">
        <f t="shared" si="1"/>
        <v>0</v>
      </c>
    </row>
    <row r="27" spans="1:5" s="166" customFormat="1" ht="24.75" customHeight="1">
      <c r="A27" s="176" t="s">
        <v>126</v>
      </c>
      <c r="B27" s="174">
        <v>24000</v>
      </c>
      <c r="C27" s="174">
        <v>25000</v>
      </c>
      <c r="D27" s="192">
        <f t="shared" si="0"/>
        <v>1000</v>
      </c>
      <c r="E27" s="193">
        <f t="shared" si="1"/>
        <v>4.166666666666666</v>
      </c>
    </row>
    <row r="28" spans="1:5" s="166" customFormat="1" ht="24.75" customHeight="1">
      <c r="A28" s="176" t="s">
        <v>127</v>
      </c>
      <c r="B28" s="174">
        <v>27199</v>
      </c>
      <c r="C28" s="174">
        <v>2767</v>
      </c>
      <c r="D28" s="192">
        <f t="shared" si="0"/>
        <v>-24432</v>
      </c>
      <c r="E28" s="193">
        <f t="shared" si="1"/>
        <v>-89.8268318688187</v>
      </c>
    </row>
    <row r="29" spans="1:5" s="166" customFormat="1" ht="24.75" customHeight="1">
      <c r="A29" s="194" t="s">
        <v>128</v>
      </c>
      <c r="B29" s="174">
        <f>SUM(B7:B28)</f>
        <v>806160</v>
      </c>
      <c r="C29" s="173">
        <v>925649</v>
      </c>
      <c r="D29" s="192">
        <f t="shared" si="0"/>
        <v>119489</v>
      </c>
      <c r="E29" s="193">
        <f t="shared" si="1"/>
        <v>14.821995633621118</v>
      </c>
    </row>
    <row r="30" spans="1:5" s="166" customFormat="1" ht="33" customHeight="1">
      <c r="A30" s="195"/>
      <c r="B30" s="195"/>
      <c r="C30" s="195"/>
      <c r="D30" s="195"/>
      <c r="E30" s="195"/>
    </row>
  </sheetData>
  <sheetProtection/>
  <mergeCells count="38">
    <mergeCell ref="A2:E2"/>
    <mergeCell ref="G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HE2:HK2"/>
    <mergeCell ref="HL2:HO2"/>
    <mergeCell ref="A5:A6"/>
    <mergeCell ref="B5:B6"/>
    <mergeCell ref="C5:C6"/>
    <mergeCell ref="D5:D6"/>
    <mergeCell ref="E5:E6"/>
  </mergeCells>
  <printOptions horizontalCentered="1"/>
  <pageMargins left="0.61" right="0.58" top="0.45" bottom="0.4799999999999999" header="0.78" footer="0.7900000000000001"/>
  <pageSetup horizontalDpi="300" verticalDpi="300" orientation="portrait" paperSize="9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28"/>
  <sheetViews>
    <sheetView showGridLines="0" showZeros="0" zoomScaleSheetLayoutView="100" workbookViewId="0" topLeftCell="A1">
      <pane xSplit="1" ySplit="5" topLeftCell="B30" activePane="bottomRight" state="frozen"/>
      <selection pane="bottomRight" activeCell="B19" sqref="B19"/>
    </sheetView>
  </sheetViews>
  <sheetFormatPr defaultColWidth="9.00390625" defaultRowHeight="14.25"/>
  <cols>
    <col min="1" max="1" width="52.625" style="167" customWidth="1"/>
    <col min="2" max="2" width="16.25390625" style="167" customWidth="1"/>
    <col min="3" max="16384" width="9.00390625" style="167" customWidth="1"/>
  </cols>
  <sheetData>
    <row r="1" s="165" customFormat="1" ht="18" customHeight="1">
      <c r="A1" s="82" t="s">
        <v>129</v>
      </c>
    </row>
    <row r="2" spans="1:2" ht="22.5" customHeight="1">
      <c r="A2" s="168" t="s">
        <v>130</v>
      </c>
      <c r="B2" s="168"/>
    </row>
    <row r="3" spans="1:2" ht="15.75" customHeight="1">
      <c r="A3" s="169"/>
      <c r="B3" s="170" t="s">
        <v>23</v>
      </c>
    </row>
    <row r="4" spans="1:2" ht="20.25" customHeight="1">
      <c r="A4" s="7" t="s">
        <v>101</v>
      </c>
      <c r="B4" s="171" t="s">
        <v>131</v>
      </c>
    </row>
    <row r="5" spans="1:2" ht="15" customHeight="1">
      <c r="A5" s="172" t="s">
        <v>128</v>
      </c>
      <c r="B5" s="173">
        <v>925649</v>
      </c>
    </row>
    <row r="6" spans="1:2" s="166" customFormat="1" ht="15" customHeight="1">
      <c r="A6" s="172" t="s">
        <v>132</v>
      </c>
      <c r="B6" s="174">
        <f>79470+5000</f>
        <v>84470</v>
      </c>
    </row>
    <row r="7" spans="1:2" s="166" customFormat="1" ht="15" customHeight="1">
      <c r="A7" s="172" t="s">
        <v>133</v>
      </c>
      <c r="B7" s="175">
        <v>6122</v>
      </c>
    </row>
    <row r="8" spans="1:2" s="166" customFormat="1" ht="15" customHeight="1">
      <c r="A8" s="172" t="s">
        <v>134</v>
      </c>
      <c r="B8" s="175">
        <v>5547</v>
      </c>
    </row>
    <row r="9" spans="1:2" s="166" customFormat="1" ht="15" customHeight="1">
      <c r="A9" s="172" t="s">
        <v>135</v>
      </c>
      <c r="B9" s="175">
        <v>134</v>
      </c>
    </row>
    <row r="10" spans="1:2" s="166" customFormat="1" ht="15" customHeight="1">
      <c r="A10" s="172" t="s">
        <v>136</v>
      </c>
      <c r="B10" s="175"/>
    </row>
    <row r="11" spans="1:2" s="166" customFormat="1" ht="15" customHeight="1">
      <c r="A11" s="172" t="s">
        <v>137</v>
      </c>
      <c r="B11" s="175">
        <v>164</v>
      </c>
    </row>
    <row r="12" spans="1:2" s="166" customFormat="1" ht="15" customHeight="1">
      <c r="A12" s="172" t="s">
        <v>138</v>
      </c>
      <c r="B12" s="175">
        <v>29</v>
      </c>
    </row>
    <row r="13" spans="1:2" s="166" customFormat="1" ht="15" customHeight="1">
      <c r="A13" s="172" t="s">
        <v>139</v>
      </c>
      <c r="B13" s="175"/>
    </row>
    <row r="14" spans="1:2" s="166" customFormat="1" ht="15" customHeight="1">
      <c r="A14" s="172" t="s">
        <v>140</v>
      </c>
      <c r="B14" s="175">
        <v>20</v>
      </c>
    </row>
    <row r="15" spans="1:2" s="166" customFormat="1" ht="15" customHeight="1">
      <c r="A15" s="172" t="s">
        <v>141</v>
      </c>
      <c r="B15" s="175"/>
    </row>
    <row r="16" spans="1:2" s="166" customFormat="1" ht="15" customHeight="1">
      <c r="A16" s="172" t="s">
        <v>142</v>
      </c>
      <c r="B16" s="175"/>
    </row>
    <row r="17" spans="1:2" s="166" customFormat="1" ht="15" customHeight="1">
      <c r="A17" s="172" t="s">
        <v>143</v>
      </c>
      <c r="B17" s="175">
        <v>95</v>
      </c>
    </row>
    <row r="18" spans="1:2" s="166" customFormat="1" ht="15" customHeight="1">
      <c r="A18" s="172" t="s">
        <v>144</v>
      </c>
      <c r="B18" s="175">
        <v>133</v>
      </c>
    </row>
    <row r="19" spans="1:2" s="166" customFormat="1" ht="15" customHeight="1">
      <c r="A19" s="172" t="s">
        <v>145</v>
      </c>
      <c r="B19" s="175">
        <v>2013</v>
      </c>
    </row>
    <row r="20" spans="1:2" s="166" customFormat="1" ht="15" customHeight="1">
      <c r="A20" s="172" t="s">
        <v>134</v>
      </c>
      <c r="B20" s="175">
        <v>1861</v>
      </c>
    </row>
    <row r="21" spans="1:2" s="166" customFormat="1" ht="15" customHeight="1">
      <c r="A21" s="172" t="s">
        <v>135</v>
      </c>
      <c r="B21" s="175"/>
    </row>
    <row r="22" spans="1:2" s="166" customFormat="1" ht="15" customHeight="1">
      <c r="A22" s="172" t="s">
        <v>136</v>
      </c>
      <c r="B22" s="175"/>
    </row>
    <row r="23" spans="1:2" s="166" customFormat="1" ht="15" customHeight="1">
      <c r="A23" s="172" t="s">
        <v>146</v>
      </c>
      <c r="B23" s="175">
        <v>125</v>
      </c>
    </row>
    <row r="24" spans="1:2" s="166" customFormat="1" ht="15" customHeight="1">
      <c r="A24" s="172" t="s">
        <v>147</v>
      </c>
      <c r="B24" s="175"/>
    </row>
    <row r="25" spans="1:2" s="166" customFormat="1" ht="15" customHeight="1">
      <c r="A25" s="172" t="s">
        <v>148</v>
      </c>
      <c r="B25" s="175"/>
    </row>
    <row r="26" spans="1:2" s="166" customFormat="1" ht="15" customHeight="1">
      <c r="A26" s="172" t="s">
        <v>143</v>
      </c>
      <c r="B26" s="175"/>
    </row>
    <row r="27" spans="1:2" s="166" customFormat="1" ht="15" customHeight="1">
      <c r="A27" s="172" t="s">
        <v>149</v>
      </c>
      <c r="B27" s="175">
        <v>27</v>
      </c>
    </row>
    <row r="28" spans="1:2" s="166" customFormat="1" ht="15" customHeight="1">
      <c r="A28" s="172" t="s">
        <v>150</v>
      </c>
      <c r="B28" s="175">
        <v>11088</v>
      </c>
    </row>
    <row r="29" spans="1:2" ht="15" customHeight="1">
      <c r="A29" s="172" t="s">
        <v>134</v>
      </c>
      <c r="B29" s="175">
        <v>3846</v>
      </c>
    </row>
    <row r="30" spans="1:2" ht="15" customHeight="1">
      <c r="A30" s="172" t="s">
        <v>135</v>
      </c>
      <c r="B30" s="175">
        <v>307</v>
      </c>
    </row>
    <row r="31" spans="1:2" ht="15" customHeight="1">
      <c r="A31" s="172" t="s">
        <v>136</v>
      </c>
      <c r="B31" s="175">
        <v>26</v>
      </c>
    </row>
    <row r="32" spans="1:2" ht="15" customHeight="1">
      <c r="A32" s="172" t="s">
        <v>151</v>
      </c>
      <c r="B32" s="175"/>
    </row>
    <row r="33" spans="1:2" ht="15" customHeight="1">
      <c r="A33" s="172" t="s">
        <v>152</v>
      </c>
      <c r="B33" s="175"/>
    </row>
    <row r="34" spans="1:2" ht="15" customHeight="1">
      <c r="A34" s="172" t="s">
        <v>153</v>
      </c>
      <c r="B34" s="175">
        <v>719</v>
      </c>
    </row>
    <row r="35" spans="1:2" ht="15" customHeight="1">
      <c r="A35" s="172" t="s">
        <v>154</v>
      </c>
      <c r="B35" s="175">
        <v>798</v>
      </c>
    </row>
    <row r="36" spans="1:2" ht="15" customHeight="1">
      <c r="A36" s="172" t="s">
        <v>155</v>
      </c>
      <c r="B36" s="175"/>
    </row>
    <row r="37" spans="1:2" ht="15" customHeight="1">
      <c r="A37" s="172" t="s">
        <v>143</v>
      </c>
      <c r="B37" s="175">
        <v>355</v>
      </c>
    </row>
    <row r="38" spans="1:2" ht="15" customHeight="1">
      <c r="A38" s="172" t="s">
        <v>156</v>
      </c>
      <c r="B38" s="175">
        <v>5037</v>
      </c>
    </row>
    <row r="39" spans="1:2" ht="15" customHeight="1">
      <c r="A39" s="172" t="s">
        <v>157</v>
      </c>
      <c r="B39" s="175">
        <v>3359</v>
      </c>
    </row>
    <row r="40" spans="1:2" ht="15" customHeight="1">
      <c r="A40" s="172" t="s">
        <v>134</v>
      </c>
      <c r="B40" s="175">
        <v>2166</v>
      </c>
    </row>
    <row r="41" spans="1:2" ht="15" customHeight="1">
      <c r="A41" s="172" t="s">
        <v>135</v>
      </c>
      <c r="B41" s="175"/>
    </row>
    <row r="42" spans="1:2" ht="15" customHeight="1">
      <c r="A42" s="172" t="s">
        <v>136</v>
      </c>
      <c r="B42" s="175"/>
    </row>
    <row r="43" spans="1:2" ht="15" customHeight="1">
      <c r="A43" s="172" t="s">
        <v>158</v>
      </c>
      <c r="B43" s="175"/>
    </row>
    <row r="44" spans="1:2" ht="15" customHeight="1">
      <c r="A44" s="172" t="s">
        <v>159</v>
      </c>
      <c r="B44" s="175"/>
    </row>
    <row r="45" spans="1:2" ht="15" customHeight="1">
      <c r="A45" s="172" t="s">
        <v>160</v>
      </c>
      <c r="B45" s="175"/>
    </row>
    <row r="46" spans="1:2" ht="15" customHeight="1">
      <c r="A46" s="172" t="s">
        <v>161</v>
      </c>
      <c r="B46" s="175"/>
    </row>
    <row r="47" spans="1:2" ht="15" customHeight="1">
      <c r="A47" s="172" t="s">
        <v>162</v>
      </c>
      <c r="B47" s="175">
        <v>136</v>
      </c>
    </row>
    <row r="48" spans="1:2" ht="15" customHeight="1">
      <c r="A48" s="172" t="s">
        <v>143</v>
      </c>
      <c r="B48" s="175">
        <v>374</v>
      </c>
    </row>
    <row r="49" spans="1:2" ht="15" customHeight="1">
      <c r="A49" s="172" t="s">
        <v>163</v>
      </c>
      <c r="B49" s="175">
        <v>683</v>
      </c>
    </row>
    <row r="50" spans="1:2" ht="15" customHeight="1">
      <c r="A50" s="172" t="s">
        <v>164</v>
      </c>
      <c r="B50" s="175">
        <v>1215</v>
      </c>
    </row>
    <row r="51" spans="1:2" ht="15" customHeight="1">
      <c r="A51" s="172" t="s">
        <v>134</v>
      </c>
      <c r="B51" s="175">
        <v>553</v>
      </c>
    </row>
    <row r="52" spans="1:2" ht="15" customHeight="1">
      <c r="A52" s="172" t="s">
        <v>135</v>
      </c>
      <c r="B52" s="175">
        <v>207</v>
      </c>
    </row>
    <row r="53" spans="1:2" ht="15" customHeight="1">
      <c r="A53" s="172" t="s">
        <v>136</v>
      </c>
      <c r="B53" s="175"/>
    </row>
    <row r="54" spans="1:2" ht="15" customHeight="1">
      <c r="A54" s="172" t="s">
        <v>165</v>
      </c>
      <c r="B54" s="175"/>
    </row>
    <row r="55" spans="1:2" ht="15" customHeight="1">
      <c r="A55" s="172" t="s">
        <v>166</v>
      </c>
      <c r="B55" s="175"/>
    </row>
    <row r="56" spans="1:2" ht="15" customHeight="1">
      <c r="A56" s="172" t="s">
        <v>167</v>
      </c>
      <c r="B56" s="175"/>
    </row>
    <row r="57" spans="1:2" ht="15" customHeight="1">
      <c r="A57" s="172" t="s">
        <v>168</v>
      </c>
      <c r="B57" s="175">
        <v>15</v>
      </c>
    </row>
    <row r="58" spans="1:2" ht="15" customHeight="1">
      <c r="A58" s="172" t="s">
        <v>169</v>
      </c>
      <c r="B58" s="175">
        <v>233</v>
      </c>
    </row>
    <row r="59" spans="1:2" ht="15" customHeight="1">
      <c r="A59" s="172" t="s">
        <v>143</v>
      </c>
      <c r="B59" s="175"/>
    </row>
    <row r="60" spans="1:2" ht="15" customHeight="1">
      <c r="A60" s="172" t="s">
        <v>170</v>
      </c>
      <c r="B60" s="175">
        <v>207</v>
      </c>
    </row>
    <row r="61" spans="1:2" ht="15" customHeight="1">
      <c r="A61" s="172" t="s">
        <v>171</v>
      </c>
      <c r="B61" s="175">
        <v>4589</v>
      </c>
    </row>
    <row r="62" spans="1:2" ht="15" customHeight="1">
      <c r="A62" s="172" t="s">
        <v>134</v>
      </c>
      <c r="B62" s="175">
        <v>2555</v>
      </c>
    </row>
    <row r="63" spans="1:2" ht="15" customHeight="1">
      <c r="A63" s="172" t="s">
        <v>135</v>
      </c>
      <c r="B63" s="175">
        <v>18</v>
      </c>
    </row>
    <row r="64" spans="1:2" ht="15" customHeight="1">
      <c r="A64" s="172" t="s">
        <v>136</v>
      </c>
      <c r="B64" s="175"/>
    </row>
    <row r="65" spans="1:2" ht="15" customHeight="1">
      <c r="A65" s="172" t="s">
        <v>172</v>
      </c>
      <c r="B65" s="175"/>
    </row>
    <row r="66" spans="1:2" ht="15" customHeight="1">
      <c r="A66" s="172" t="s">
        <v>173</v>
      </c>
      <c r="B66" s="175">
        <v>6</v>
      </c>
    </row>
    <row r="67" spans="1:2" ht="15" customHeight="1">
      <c r="A67" s="172" t="s">
        <v>174</v>
      </c>
      <c r="B67" s="175"/>
    </row>
    <row r="68" spans="1:2" ht="15" customHeight="1">
      <c r="A68" s="172" t="s">
        <v>175</v>
      </c>
      <c r="B68" s="175">
        <v>209</v>
      </c>
    </row>
    <row r="69" spans="1:2" ht="15" customHeight="1">
      <c r="A69" s="172" t="s">
        <v>176</v>
      </c>
      <c r="B69" s="175">
        <v>889</v>
      </c>
    </row>
    <row r="70" spans="1:2" ht="15" customHeight="1">
      <c r="A70" s="172" t="s">
        <v>143</v>
      </c>
      <c r="B70" s="175"/>
    </row>
    <row r="71" spans="1:2" ht="15" customHeight="1">
      <c r="A71" s="172" t="s">
        <v>177</v>
      </c>
      <c r="B71" s="175">
        <v>912</v>
      </c>
    </row>
    <row r="72" spans="1:2" ht="15" customHeight="1">
      <c r="A72" s="172" t="s">
        <v>178</v>
      </c>
      <c r="B72" s="175">
        <v>10000</v>
      </c>
    </row>
    <row r="73" spans="1:2" ht="15" customHeight="1">
      <c r="A73" s="172" t="s">
        <v>134</v>
      </c>
      <c r="B73" s="175"/>
    </row>
    <row r="74" spans="1:2" ht="15" customHeight="1">
      <c r="A74" s="172" t="s">
        <v>135</v>
      </c>
      <c r="B74" s="175"/>
    </row>
    <row r="75" spans="1:2" ht="15" customHeight="1">
      <c r="A75" s="172" t="s">
        <v>136</v>
      </c>
      <c r="B75" s="175"/>
    </row>
    <row r="76" spans="1:2" ht="15" customHeight="1">
      <c r="A76" s="172" t="s">
        <v>175</v>
      </c>
      <c r="B76" s="175"/>
    </row>
    <row r="77" spans="1:2" ht="15" customHeight="1">
      <c r="A77" s="172" t="s">
        <v>179</v>
      </c>
      <c r="B77" s="175"/>
    </row>
    <row r="78" spans="1:2" ht="15" customHeight="1">
      <c r="A78" s="172" t="s">
        <v>143</v>
      </c>
      <c r="B78" s="175"/>
    </row>
    <row r="79" spans="1:2" ht="15" customHeight="1">
      <c r="A79" s="172" t="s">
        <v>180</v>
      </c>
      <c r="B79" s="175">
        <v>10000</v>
      </c>
    </row>
    <row r="80" spans="1:2" ht="15" customHeight="1">
      <c r="A80" s="172" t="s">
        <v>181</v>
      </c>
      <c r="B80" s="175">
        <v>1941</v>
      </c>
    </row>
    <row r="81" spans="1:2" ht="15" customHeight="1">
      <c r="A81" s="172" t="s">
        <v>134</v>
      </c>
      <c r="B81" s="175">
        <v>998</v>
      </c>
    </row>
    <row r="82" spans="1:2" ht="15" customHeight="1">
      <c r="A82" s="172" t="s">
        <v>135</v>
      </c>
      <c r="B82" s="175">
        <v>52</v>
      </c>
    </row>
    <row r="83" spans="1:2" ht="15" customHeight="1">
      <c r="A83" s="172" t="s">
        <v>136</v>
      </c>
      <c r="B83" s="175"/>
    </row>
    <row r="84" spans="1:2" ht="15" customHeight="1">
      <c r="A84" s="172" t="s">
        <v>182</v>
      </c>
      <c r="B84" s="175">
        <v>592</v>
      </c>
    </row>
    <row r="85" spans="1:2" ht="15" customHeight="1">
      <c r="A85" s="172" t="s">
        <v>183</v>
      </c>
      <c r="B85" s="175"/>
    </row>
    <row r="86" spans="1:2" ht="15" customHeight="1">
      <c r="A86" s="172" t="s">
        <v>175</v>
      </c>
      <c r="B86" s="175"/>
    </row>
    <row r="87" spans="1:2" ht="15" customHeight="1">
      <c r="A87" s="172" t="s">
        <v>143</v>
      </c>
      <c r="B87" s="175">
        <v>299</v>
      </c>
    </row>
    <row r="88" spans="1:2" ht="15" customHeight="1">
      <c r="A88" s="172" t="s">
        <v>184</v>
      </c>
      <c r="B88" s="175"/>
    </row>
    <row r="89" spans="1:2" ht="15" customHeight="1">
      <c r="A89" s="172" t="s">
        <v>185</v>
      </c>
      <c r="B89" s="175">
        <v>350</v>
      </c>
    </row>
    <row r="90" spans="1:2" ht="15" customHeight="1">
      <c r="A90" s="172" t="s">
        <v>134</v>
      </c>
      <c r="B90" s="175">
        <v>350</v>
      </c>
    </row>
    <row r="91" spans="1:2" ht="15" customHeight="1">
      <c r="A91" s="172" t="s">
        <v>135</v>
      </c>
      <c r="B91" s="175"/>
    </row>
    <row r="92" spans="1:2" ht="15" customHeight="1">
      <c r="A92" s="172" t="s">
        <v>136</v>
      </c>
      <c r="B92" s="175"/>
    </row>
    <row r="93" spans="1:2" ht="15" customHeight="1">
      <c r="A93" s="172" t="s">
        <v>186</v>
      </c>
      <c r="B93" s="175"/>
    </row>
    <row r="94" spans="1:2" ht="15" customHeight="1">
      <c r="A94" s="172" t="s">
        <v>187</v>
      </c>
      <c r="B94" s="175"/>
    </row>
    <row r="95" spans="1:2" ht="15" customHeight="1">
      <c r="A95" s="172" t="s">
        <v>175</v>
      </c>
      <c r="B95" s="175"/>
    </row>
    <row r="96" spans="1:2" ht="15" customHeight="1">
      <c r="A96" s="172" t="s">
        <v>188</v>
      </c>
      <c r="B96" s="175"/>
    </row>
    <row r="97" spans="1:2" ht="15" customHeight="1">
      <c r="A97" s="172" t="s">
        <v>189</v>
      </c>
      <c r="B97" s="175"/>
    </row>
    <row r="98" spans="1:2" ht="15" customHeight="1">
      <c r="A98" s="172" t="s">
        <v>190</v>
      </c>
      <c r="B98" s="175"/>
    </row>
    <row r="99" spans="1:2" ht="15" customHeight="1">
      <c r="A99" s="172" t="s">
        <v>191</v>
      </c>
      <c r="B99" s="175"/>
    </row>
    <row r="100" spans="1:2" ht="15" customHeight="1">
      <c r="A100" s="172" t="s">
        <v>143</v>
      </c>
      <c r="B100" s="175"/>
    </row>
    <row r="101" spans="1:2" ht="15" customHeight="1">
      <c r="A101" s="172" t="s">
        <v>192</v>
      </c>
      <c r="B101" s="175"/>
    </row>
    <row r="102" spans="1:2" ht="15" customHeight="1">
      <c r="A102" s="172" t="s">
        <v>193</v>
      </c>
      <c r="B102" s="175">
        <v>4966</v>
      </c>
    </row>
    <row r="103" spans="1:2" ht="15" customHeight="1">
      <c r="A103" s="172" t="s">
        <v>134</v>
      </c>
      <c r="B103" s="175">
        <v>3468</v>
      </c>
    </row>
    <row r="104" spans="1:2" ht="15" customHeight="1">
      <c r="A104" s="172" t="s">
        <v>135</v>
      </c>
      <c r="B104" s="175"/>
    </row>
    <row r="105" spans="1:2" ht="15" customHeight="1">
      <c r="A105" s="172" t="s">
        <v>136</v>
      </c>
      <c r="B105" s="175"/>
    </row>
    <row r="106" spans="1:2" ht="15" customHeight="1">
      <c r="A106" s="172" t="s">
        <v>194</v>
      </c>
      <c r="B106" s="175"/>
    </row>
    <row r="107" spans="1:2" ht="15" customHeight="1">
      <c r="A107" s="172" t="s">
        <v>195</v>
      </c>
      <c r="B107" s="175"/>
    </row>
    <row r="108" spans="1:2" ht="15" customHeight="1">
      <c r="A108" s="172" t="s">
        <v>196</v>
      </c>
      <c r="B108" s="175"/>
    </row>
    <row r="109" spans="1:2" ht="15" customHeight="1">
      <c r="A109" s="172" t="s">
        <v>143</v>
      </c>
      <c r="B109" s="175"/>
    </row>
    <row r="110" spans="1:2" ht="15" customHeight="1">
      <c r="A110" s="172" t="s">
        <v>197</v>
      </c>
      <c r="B110" s="175">
        <v>1498</v>
      </c>
    </row>
    <row r="111" spans="1:2" ht="15" customHeight="1">
      <c r="A111" s="172" t="s">
        <v>198</v>
      </c>
      <c r="B111" s="175">
        <v>2015</v>
      </c>
    </row>
    <row r="112" spans="1:2" ht="15" customHeight="1">
      <c r="A112" s="172" t="s">
        <v>134</v>
      </c>
      <c r="B112" s="175">
        <v>1588</v>
      </c>
    </row>
    <row r="113" spans="1:2" ht="15" customHeight="1">
      <c r="A113" s="172" t="s">
        <v>135</v>
      </c>
      <c r="B113" s="175"/>
    </row>
    <row r="114" spans="1:2" ht="15" customHeight="1">
      <c r="A114" s="172" t="s">
        <v>136</v>
      </c>
      <c r="B114" s="175"/>
    </row>
    <row r="115" spans="1:2" ht="15" customHeight="1">
      <c r="A115" s="172" t="s">
        <v>199</v>
      </c>
      <c r="B115" s="175"/>
    </row>
    <row r="116" spans="1:2" ht="15" customHeight="1">
      <c r="A116" s="172" t="s">
        <v>200</v>
      </c>
      <c r="B116" s="175"/>
    </row>
    <row r="117" spans="1:2" ht="15" customHeight="1">
      <c r="A117" s="172" t="s">
        <v>201</v>
      </c>
      <c r="B117" s="175"/>
    </row>
    <row r="118" spans="1:2" ht="15" customHeight="1">
      <c r="A118" s="172" t="s">
        <v>202</v>
      </c>
      <c r="B118" s="175"/>
    </row>
    <row r="119" spans="1:2" ht="15" customHeight="1">
      <c r="A119" s="172" t="s">
        <v>203</v>
      </c>
      <c r="B119" s="175">
        <v>110</v>
      </c>
    </row>
    <row r="120" spans="1:2" ht="15" customHeight="1">
      <c r="A120" s="172" t="s">
        <v>143</v>
      </c>
      <c r="B120" s="175">
        <v>255</v>
      </c>
    </row>
    <row r="121" spans="1:2" ht="15" customHeight="1">
      <c r="A121" s="172" t="s">
        <v>204</v>
      </c>
      <c r="B121" s="175">
        <v>62</v>
      </c>
    </row>
    <row r="122" spans="1:2" ht="15" customHeight="1">
      <c r="A122" s="172" t="s">
        <v>205</v>
      </c>
      <c r="B122" s="175">
        <v>2</v>
      </c>
    </row>
    <row r="123" spans="1:2" ht="15" customHeight="1">
      <c r="A123" s="172" t="s">
        <v>134</v>
      </c>
      <c r="B123" s="175"/>
    </row>
    <row r="124" spans="1:2" ht="15" customHeight="1">
      <c r="A124" s="172" t="s">
        <v>135</v>
      </c>
      <c r="B124" s="175"/>
    </row>
    <row r="125" spans="1:2" ht="15" customHeight="1">
      <c r="A125" s="172" t="s">
        <v>136</v>
      </c>
      <c r="B125" s="175"/>
    </row>
    <row r="126" spans="1:2" ht="15" customHeight="1">
      <c r="A126" s="172" t="s">
        <v>206</v>
      </c>
      <c r="B126" s="175"/>
    </row>
    <row r="127" spans="1:2" ht="15" customHeight="1">
      <c r="A127" s="172" t="s">
        <v>207</v>
      </c>
      <c r="B127" s="175"/>
    </row>
    <row r="128" spans="1:2" ht="15" customHeight="1">
      <c r="A128" s="172" t="s">
        <v>208</v>
      </c>
      <c r="B128" s="175"/>
    </row>
    <row r="129" spans="1:2" ht="15" customHeight="1">
      <c r="A129" s="172" t="s">
        <v>209</v>
      </c>
      <c r="B129" s="175">
        <v>1</v>
      </c>
    </row>
    <row r="130" spans="1:2" ht="15" customHeight="1">
      <c r="A130" s="172" t="s">
        <v>210</v>
      </c>
      <c r="B130" s="175">
        <v>1</v>
      </c>
    </row>
    <row r="131" spans="1:2" ht="15" customHeight="1">
      <c r="A131" s="172" t="s">
        <v>211</v>
      </c>
      <c r="B131" s="175"/>
    </row>
    <row r="132" spans="1:2" ht="15" customHeight="1">
      <c r="A132" s="172" t="s">
        <v>143</v>
      </c>
      <c r="B132" s="175"/>
    </row>
    <row r="133" spans="1:2" ht="15" customHeight="1">
      <c r="A133" s="172" t="s">
        <v>212</v>
      </c>
      <c r="B133" s="175"/>
    </row>
    <row r="134" spans="1:2" ht="15" customHeight="1">
      <c r="A134" s="172" t="s">
        <v>213</v>
      </c>
      <c r="B134" s="175">
        <v>689</v>
      </c>
    </row>
    <row r="135" spans="1:2" ht="15" customHeight="1">
      <c r="A135" s="172" t="s">
        <v>134</v>
      </c>
      <c r="B135" s="175">
        <v>208</v>
      </c>
    </row>
    <row r="136" spans="1:2" ht="15" customHeight="1">
      <c r="A136" s="172" t="s">
        <v>135</v>
      </c>
      <c r="B136" s="175"/>
    </row>
    <row r="137" spans="1:2" ht="15" customHeight="1">
      <c r="A137" s="172" t="s">
        <v>136</v>
      </c>
      <c r="B137" s="175"/>
    </row>
    <row r="138" spans="1:2" ht="15" customHeight="1">
      <c r="A138" s="172" t="s">
        <v>214</v>
      </c>
      <c r="B138" s="175">
        <v>73</v>
      </c>
    </row>
    <row r="139" spans="1:2" ht="15" customHeight="1">
      <c r="A139" s="172" t="s">
        <v>143</v>
      </c>
      <c r="B139" s="175"/>
    </row>
    <row r="140" spans="1:2" ht="15" customHeight="1">
      <c r="A140" s="172" t="s">
        <v>215</v>
      </c>
      <c r="B140" s="175">
        <v>408</v>
      </c>
    </row>
    <row r="141" spans="1:2" ht="15" customHeight="1">
      <c r="A141" s="172" t="s">
        <v>216</v>
      </c>
      <c r="B141" s="175">
        <v>108</v>
      </c>
    </row>
    <row r="142" spans="1:2" ht="15" customHeight="1">
      <c r="A142" s="172" t="s">
        <v>134</v>
      </c>
      <c r="B142" s="175">
        <v>20</v>
      </c>
    </row>
    <row r="143" spans="1:2" ht="15" customHeight="1">
      <c r="A143" s="172" t="s">
        <v>135</v>
      </c>
      <c r="B143" s="175"/>
    </row>
    <row r="144" spans="1:2" ht="15" customHeight="1">
      <c r="A144" s="172" t="s">
        <v>136</v>
      </c>
      <c r="B144" s="175"/>
    </row>
    <row r="145" spans="1:2" ht="15" customHeight="1">
      <c r="A145" s="172" t="s">
        <v>217</v>
      </c>
      <c r="B145" s="175"/>
    </row>
    <row r="146" spans="1:2" ht="15" customHeight="1">
      <c r="A146" s="172" t="s">
        <v>218</v>
      </c>
      <c r="B146" s="175">
        <v>10</v>
      </c>
    </row>
    <row r="147" spans="1:2" ht="15" customHeight="1">
      <c r="A147" s="172" t="s">
        <v>143</v>
      </c>
      <c r="B147" s="175">
        <v>78</v>
      </c>
    </row>
    <row r="148" spans="1:2" ht="15" customHeight="1">
      <c r="A148" s="172" t="s">
        <v>219</v>
      </c>
      <c r="B148" s="175"/>
    </row>
    <row r="149" spans="1:2" ht="15" customHeight="1">
      <c r="A149" s="172" t="s">
        <v>220</v>
      </c>
      <c r="B149" s="175">
        <v>699</v>
      </c>
    </row>
    <row r="150" spans="1:2" ht="15" customHeight="1">
      <c r="A150" s="172" t="s">
        <v>134</v>
      </c>
      <c r="B150" s="175">
        <v>183</v>
      </c>
    </row>
    <row r="151" spans="1:2" ht="15" customHeight="1">
      <c r="A151" s="172" t="s">
        <v>135</v>
      </c>
      <c r="B151" s="175"/>
    </row>
    <row r="152" spans="1:2" ht="15" customHeight="1">
      <c r="A152" s="172" t="s">
        <v>136</v>
      </c>
      <c r="B152" s="175"/>
    </row>
    <row r="153" spans="1:2" ht="15" customHeight="1">
      <c r="A153" s="172" t="s">
        <v>221</v>
      </c>
      <c r="B153" s="175">
        <v>201</v>
      </c>
    </row>
    <row r="154" spans="1:2" ht="15" customHeight="1">
      <c r="A154" s="172" t="s">
        <v>222</v>
      </c>
      <c r="B154" s="175">
        <v>315</v>
      </c>
    </row>
    <row r="155" spans="1:2" ht="15" customHeight="1">
      <c r="A155" s="172" t="s">
        <v>223</v>
      </c>
      <c r="B155" s="175">
        <v>723</v>
      </c>
    </row>
    <row r="156" spans="1:2" ht="15" customHeight="1">
      <c r="A156" s="172" t="s">
        <v>134</v>
      </c>
      <c r="B156" s="175">
        <v>431</v>
      </c>
    </row>
    <row r="157" spans="1:2" ht="15" customHeight="1">
      <c r="A157" s="172" t="s">
        <v>135</v>
      </c>
      <c r="B157" s="175">
        <v>62</v>
      </c>
    </row>
    <row r="158" spans="1:2" ht="15" customHeight="1">
      <c r="A158" s="172" t="s">
        <v>136</v>
      </c>
      <c r="B158" s="175"/>
    </row>
    <row r="159" spans="1:2" ht="15" customHeight="1">
      <c r="A159" s="172" t="s">
        <v>148</v>
      </c>
      <c r="B159" s="175"/>
    </row>
    <row r="160" spans="1:2" ht="15" customHeight="1">
      <c r="A160" s="172" t="s">
        <v>143</v>
      </c>
      <c r="B160" s="175"/>
    </row>
    <row r="161" spans="1:2" ht="15" customHeight="1">
      <c r="A161" s="172" t="s">
        <v>224</v>
      </c>
      <c r="B161" s="175">
        <v>230</v>
      </c>
    </row>
    <row r="162" spans="1:2" ht="15" customHeight="1">
      <c r="A162" s="172" t="s">
        <v>225</v>
      </c>
      <c r="B162" s="175">
        <v>1399</v>
      </c>
    </row>
    <row r="163" spans="1:2" ht="15" customHeight="1">
      <c r="A163" s="172" t="s">
        <v>134</v>
      </c>
      <c r="B163" s="175">
        <v>1011</v>
      </c>
    </row>
    <row r="164" spans="1:2" ht="15" customHeight="1">
      <c r="A164" s="172" t="s">
        <v>135</v>
      </c>
      <c r="B164" s="175">
        <v>5</v>
      </c>
    </row>
    <row r="165" spans="1:2" ht="15" customHeight="1">
      <c r="A165" s="172" t="s">
        <v>136</v>
      </c>
      <c r="B165" s="175"/>
    </row>
    <row r="166" spans="1:2" ht="15" customHeight="1">
      <c r="A166" s="172" t="s">
        <v>226</v>
      </c>
      <c r="B166" s="175">
        <v>80</v>
      </c>
    </row>
    <row r="167" spans="1:2" ht="15" customHeight="1">
      <c r="A167" s="172" t="s">
        <v>143</v>
      </c>
      <c r="B167" s="175">
        <v>45</v>
      </c>
    </row>
    <row r="168" spans="1:2" ht="15" customHeight="1">
      <c r="A168" s="172" t="s">
        <v>227</v>
      </c>
      <c r="B168" s="175">
        <v>258</v>
      </c>
    </row>
    <row r="169" spans="1:2" ht="15" customHeight="1">
      <c r="A169" s="172" t="s">
        <v>228</v>
      </c>
      <c r="B169" s="175">
        <v>16045</v>
      </c>
    </row>
    <row r="170" spans="1:2" ht="15" customHeight="1">
      <c r="A170" s="172" t="s">
        <v>134</v>
      </c>
      <c r="B170" s="175">
        <v>13155</v>
      </c>
    </row>
    <row r="171" spans="1:2" ht="15" customHeight="1">
      <c r="A171" s="172" t="s">
        <v>135</v>
      </c>
      <c r="B171" s="175">
        <v>50</v>
      </c>
    </row>
    <row r="172" spans="1:2" ht="15" customHeight="1">
      <c r="A172" s="172" t="s">
        <v>136</v>
      </c>
      <c r="B172" s="175"/>
    </row>
    <row r="173" spans="1:2" ht="15" customHeight="1">
      <c r="A173" s="172" t="s">
        <v>229</v>
      </c>
      <c r="B173" s="175"/>
    </row>
    <row r="174" spans="1:2" ht="15" customHeight="1">
      <c r="A174" s="172" t="s">
        <v>143</v>
      </c>
      <c r="B174" s="175">
        <v>10</v>
      </c>
    </row>
    <row r="175" spans="1:2" ht="15" customHeight="1">
      <c r="A175" s="172" t="s">
        <v>230</v>
      </c>
      <c r="B175" s="175">
        <v>2830</v>
      </c>
    </row>
    <row r="176" spans="1:2" ht="15" customHeight="1">
      <c r="A176" s="172" t="s">
        <v>231</v>
      </c>
      <c r="B176" s="175">
        <v>1824</v>
      </c>
    </row>
    <row r="177" spans="1:2" ht="15" customHeight="1">
      <c r="A177" s="172" t="s">
        <v>134</v>
      </c>
      <c r="B177" s="175">
        <v>1307</v>
      </c>
    </row>
    <row r="178" spans="1:2" ht="15" customHeight="1">
      <c r="A178" s="172" t="s">
        <v>135</v>
      </c>
      <c r="B178" s="175"/>
    </row>
    <row r="179" spans="1:2" ht="15" customHeight="1">
      <c r="A179" s="172" t="s">
        <v>136</v>
      </c>
      <c r="B179" s="175"/>
    </row>
    <row r="180" spans="1:2" ht="15" customHeight="1">
      <c r="A180" s="172" t="s">
        <v>232</v>
      </c>
      <c r="B180" s="175">
        <v>259</v>
      </c>
    </row>
    <row r="181" spans="1:2" ht="15" customHeight="1">
      <c r="A181" s="172" t="s">
        <v>143</v>
      </c>
      <c r="B181" s="175"/>
    </row>
    <row r="182" spans="1:2" ht="15" customHeight="1">
      <c r="A182" s="172" t="s">
        <v>233</v>
      </c>
      <c r="B182" s="175">
        <v>258</v>
      </c>
    </row>
    <row r="183" spans="1:2" ht="15" customHeight="1">
      <c r="A183" s="172" t="s">
        <v>234</v>
      </c>
      <c r="B183" s="175">
        <v>3422</v>
      </c>
    </row>
    <row r="184" spans="1:2" ht="15" customHeight="1">
      <c r="A184" s="172" t="s">
        <v>134</v>
      </c>
      <c r="B184" s="175">
        <v>666</v>
      </c>
    </row>
    <row r="185" spans="1:2" ht="15" customHeight="1">
      <c r="A185" s="172" t="s">
        <v>135</v>
      </c>
      <c r="B185" s="175"/>
    </row>
    <row r="186" spans="1:2" ht="15" customHeight="1">
      <c r="A186" s="172" t="s">
        <v>136</v>
      </c>
      <c r="B186" s="175"/>
    </row>
    <row r="187" spans="1:2" ht="15" customHeight="1">
      <c r="A187" s="172" t="s">
        <v>235</v>
      </c>
      <c r="B187" s="175"/>
    </row>
    <row r="188" spans="1:2" ht="15" customHeight="1">
      <c r="A188" s="172" t="s">
        <v>143</v>
      </c>
      <c r="B188" s="175"/>
    </row>
    <row r="189" spans="1:2" ht="15" customHeight="1">
      <c r="A189" s="172" t="s">
        <v>236</v>
      </c>
      <c r="B189" s="175">
        <v>2756</v>
      </c>
    </row>
    <row r="190" spans="1:2" ht="15" customHeight="1">
      <c r="A190" s="172" t="s">
        <v>237</v>
      </c>
      <c r="B190" s="175">
        <v>667</v>
      </c>
    </row>
    <row r="191" spans="1:2" ht="15" customHeight="1">
      <c r="A191" s="172" t="s">
        <v>134</v>
      </c>
      <c r="B191" s="175">
        <v>454</v>
      </c>
    </row>
    <row r="192" spans="1:2" ht="15" customHeight="1">
      <c r="A192" s="172" t="s">
        <v>135</v>
      </c>
      <c r="B192" s="175">
        <v>10</v>
      </c>
    </row>
    <row r="193" spans="1:2" ht="15" customHeight="1">
      <c r="A193" s="172" t="s">
        <v>136</v>
      </c>
      <c r="B193" s="175"/>
    </row>
    <row r="194" spans="1:2" ht="15" customHeight="1">
      <c r="A194" s="172" t="s">
        <v>238</v>
      </c>
      <c r="B194" s="175">
        <v>7</v>
      </c>
    </row>
    <row r="195" spans="1:2" ht="15" customHeight="1">
      <c r="A195" s="172" t="s">
        <v>239</v>
      </c>
      <c r="B195" s="175">
        <v>7</v>
      </c>
    </row>
    <row r="196" spans="1:2" ht="15" customHeight="1">
      <c r="A196" s="172" t="s">
        <v>143</v>
      </c>
      <c r="B196" s="175"/>
    </row>
    <row r="197" spans="1:2" ht="15" customHeight="1">
      <c r="A197" s="172" t="s">
        <v>240</v>
      </c>
      <c r="B197" s="175">
        <v>189</v>
      </c>
    </row>
    <row r="198" spans="1:2" ht="15" customHeight="1">
      <c r="A198" s="172" t="s">
        <v>241</v>
      </c>
      <c r="B198" s="175">
        <v>10</v>
      </c>
    </row>
    <row r="199" spans="1:2" ht="15" customHeight="1">
      <c r="A199" s="172" t="s">
        <v>134</v>
      </c>
      <c r="B199" s="175"/>
    </row>
    <row r="200" spans="1:2" ht="15" customHeight="1">
      <c r="A200" s="172" t="s">
        <v>135</v>
      </c>
      <c r="B200" s="175"/>
    </row>
    <row r="201" spans="1:2" ht="15" customHeight="1">
      <c r="A201" s="172" t="s">
        <v>136</v>
      </c>
      <c r="B201" s="175"/>
    </row>
    <row r="202" spans="1:2" ht="15" customHeight="1">
      <c r="A202" s="172" t="s">
        <v>143</v>
      </c>
      <c r="B202" s="175">
        <v>10</v>
      </c>
    </row>
    <row r="203" spans="1:2" ht="15" customHeight="1">
      <c r="A203" s="172" t="s">
        <v>242</v>
      </c>
      <c r="B203" s="175"/>
    </row>
    <row r="204" spans="1:2" ht="15" customHeight="1">
      <c r="A204" s="172" t="s">
        <v>243</v>
      </c>
      <c r="B204" s="175">
        <v>302</v>
      </c>
    </row>
    <row r="205" spans="1:2" ht="15" customHeight="1">
      <c r="A205" s="172" t="s">
        <v>134</v>
      </c>
      <c r="B205" s="175">
        <v>208</v>
      </c>
    </row>
    <row r="206" spans="1:2" ht="15" customHeight="1">
      <c r="A206" s="172" t="s">
        <v>135</v>
      </c>
      <c r="B206" s="175"/>
    </row>
    <row r="207" spans="1:2" ht="15" customHeight="1">
      <c r="A207" s="172" t="s">
        <v>136</v>
      </c>
      <c r="B207" s="175"/>
    </row>
    <row r="208" spans="1:2" ht="15" customHeight="1">
      <c r="A208" s="172" t="s">
        <v>143</v>
      </c>
      <c r="B208" s="175">
        <v>1</v>
      </c>
    </row>
    <row r="209" spans="1:2" ht="15" customHeight="1">
      <c r="A209" s="172" t="s">
        <v>244</v>
      </c>
      <c r="B209" s="175">
        <v>93</v>
      </c>
    </row>
    <row r="210" spans="1:2" ht="15" customHeight="1">
      <c r="A210" s="172" t="s">
        <v>245</v>
      </c>
      <c r="B210" s="175">
        <v>95</v>
      </c>
    </row>
    <row r="211" spans="1:2" ht="15" customHeight="1">
      <c r="A211" s="172" t="s">
        <v>134</v>
      </c>
      <c r="B211" s="175">
        <v>1</v>
      </c>
    </row>
    <row r="212" spans="1:2" ht="15" customHeight="1">
      <c r="A212" s="172" t="s">
        <v>135</v>
      </c>
      <c r="B212" s="175"/>
    </row>
    <row r="213" spans="1:2" ht="15" customHeight="1">
      <c r="A213" s="172" t="s">
        <v>136</v>
      </c>
      <c r="B213" s="175"/>
    </row>
    <row r="214" spans="1:2" ht="15" customHeight="1">
      <c r="A214" s="172" t="s">
        <v>246</v>
      </c>
      <c r="B214" s="175"/>
    </row>
    <row r="215" spans="1:2" ht="15" customHeight="1">
      <c r="A215" s="172" t="s">
        <v>143</v>
      </c>
      <c r="B215" s="175"/>
    </row>
    <row r="216" spans="1:2" ht="15" customHeight="1">
      <c r="A216" s="172" t="s">
        <v>247</v>
      </c>
      <c r="B216" s="175">
        <v>94</v>
      </c>
    </row>
    <row r="217" spans="1:2" ht="15" customHeight="1">
      <c r="A217" s="172" t="s">
        <v>248</v>
      </c>
      <c r="B217" s="175">
        <v>8217</v>
      </c>
    </row>
    <row r="218" spans="1:2" ht="15" customHeight="1">
      <c r="A218" s="172" t="s">
        <v>134</v>
      </c>
      <c r="B218" s="175">
        <v>6158</v>
      </c>
    </row>
    <row r="219" spans="1:2" ht="15" customHeight="1">
      <c r="A219" s="172" t="s">
        <v>135</v>
      </c>
      <c r="B219" s="175"/>
    </row>
    <row r="220" spans="1:2" ht="15" customHeight="1">
      <c r="A220" s="172" t="s">
        <v>136</v>
      </c>
      <c r="B220" s="175"/>
    </row>
    <row r="221" spans="1:2" ht="15" customHeight="1">
      <c r="A221" s="172" t="s">
        <v>249</v>
      </c>
      <c r="B221" s="175">
        <v>15</v>
      </c>
    </row>
    <row r="222" spans="1:2" ht="15" customHeight="1">
      <c r="A222" s="172" t="s">
        <v>250</v>
      </c>
      <c r="B222" s="175">
        <v>2</v>
      </c>
    </row>
    <row r="223" spans="1:2" ht="15" customHeight="1">
      <c r="A223" s="172" t="s">
        <v>175</v>
      </c>
      <c r="B223" s="175"/>
    </row>
    <row r="224" spans="1:2" ht="15" customHeight="1">
      <c r="A224" s="172" t="s">
        <v>251</v>
      </c>
      <c r="B224" s="175">
        <v>16</v>
      </c>
    </row>
    <row r="225" spans="1:2" ht="15" customHeight="1">
      <c r="A225" s="172" t="s">
        <v>252</v>
      </c>
      <c r="B225" s="175">
        <v>162</v>
      </c>
    </row>
    <row r="226" spans="1:2" ht="15" customHeight="1">
      <c r="A226" s="172" t="s">
        <v>253</v>
      </c>
      <c r="B226" s="175">
        <v>2</v>
      </c>
    </row>
    <row r="227" spans="1:2" ht="15" customHeight="1">
      <c r="A227" s="172" t="s">
        <v>254</v>
      </c>
      <c r="B227" s="175">
        <v>16</v>
      </c>
    </row>
    <row r="228" spans="1:2" ht="15" customHeight="1">
      <c r="A228" s="172" t="s">
        <v>255</v>
      </c>
      <c r="B228" s="175">
        <v>286</v>
      </c>
    </row>
    <row r="229" spans="1:2" ht="15" customHeight="1">
      <c r="A229" s="172" t="s">
        <v>256</v>
      </c>
      <c r="B229" s="175">
        <v>117</v>
      </c>
    </row>
    <row r="230" spans="1:2" ht="15" customHeight="1">
      <c r="A230" s="172" t="s">
        <v>143</v>
      </c>
      <c r="B230" s="175">
        <v>818</v>
      </c>
    </row>
    <row r="231" spans="1:2" ht="15" customHeight="1">
      <c r="A231" s="172" t="s">
        <v>257</v>
      </c>
      <c r="B231" s="175">
        <v>625</v>
      </c>
    </row>
    <row r="232" spans="1:2" ht="15" customHeight="1">
      <c r="A232" s="172" t="s">
        <v>258</v>
      </c>
      <c r="B232" s="175">
        <v>2610</v>
      </c>
    </row>
    <row r="233" spans="1:2" ht="15" customHeight="1">
      <c r="A233" s="172" t="s">
        <v>259</v>
      </c>
      <c r="B233" s="175"/>
    </row>
    <row r="234" spans="1:2" ht="15" customHeight="1">
      <c r="A234" s="172" t="s">
        <v>260</v>
      </c>
      <c r="B234" s="175">
        <v>2610</v>
      </c>
    </row>
    <row r="235" spans="1:2" ht="15" customHeight="1">
      <c r="A235" s="172" t="s">
        <v>261</v>
      </c>
      <c r="B235" s="175"/>
    </row>
    <row r="236" spans="1:2" ht="15" customHeight="1">
      <c r="A236" s="172" t="s">
        <v>262</v>
      </c>
      <c r="B236" s="175"/>
    </row>
    <row r="237" spans="1:2" ht="15" customHeight="1">
      <c r="A237" s="172" t="s">
        <v>134</v>
      </c>
      <c r="B237" s="175"/>
    </row>
    <row r="238" spans="1:2" ht="15" customHeight="1">
      <c r="A238" s="172" t="s">
        <v>135</v>
      </c>
      <c r="B238" s="175"/>
    </row>
    <row r="239" spans="1:2" ht="15" customHeight="1">
      <c r="A239" s="172" t="s">
        <v>136</v>
      </c>
      <c r="B239" s="175"/>
    </row>
    <row r="240" spans="1:2" ht="15" customHeight="1">
      <c r="A240" s="172" t="s">
        <v>229</v>
      </c>
      <c r="B240" s="175"/>
    </row>
    <row r="241" spans="1:2" ht="15" customHeight="1">
      <c r="A241" s="172" t="s">
        <v>143</v>
      </c>
      <c r="B241" s="175"/>
    </row>
    <row r="242" spans="1:2" ht="15" customHeight="1">
      <c r="A242" s="172" t="s">
        <v>263</v>
      </c>
      <c r="B242" s="175"/>
    </row>
    <row r="243" spans="1:2" ht="15" customHeight="1">
      <c r="A243" s="172" t="s">
        <v>264</v>
      </c>
      <c r="B243" s="175"/>
    </row>
    <row r="244" spans="1:2" ht="15" customHeight="1">
      <c r="A244" s="172" t="s">
        <v>265</v>
      </c>
      <c r="B244" s="175"/>
    </row>
    <row r="245" spans="1:2" ht="15" customHeight="1">
      <c r="A245" s="172" t="s">
        <v>266</v>
      </c>
      <c r="B245" s="175"/>
    </row>
    <row r="246" spans="1:2" ht="15" customHeight="1">
      <c r="A246" s="172" t="s">
        <v>267</v>
      </c>
      <c r="B246" s="175"/>
    </row>
    <row r="247" spans="1:2" ht="15" customHeight="1">
      <c r="A247" s="172" t="s">
        <v>268</v>
      </c>
      <c r="B247" s="175"/>
    </row>
    <row r="248" spans="1:2" ht="15" customHeight="1">
      <c r="A248" s="172" t="s">
        <v>269</v>
      </c>
      <c r="B248" s="175"/>
    </row>
    <row r="249" spans="1:2" ht="15" customHeight="1">
      <c r="A249" s="172" t="s">
        <v>270</v>
      </c>
      <c r="B249" s="175"/>
    </row>
    <row r="250" spans="1:2" ht="15" customHeight="1">
      <c r="A250" s="172" t="s">
        <v>271</v>
      </c>
      <c r="B250" s="175"/>
    </row>
    <row r="251" spans="1:2" ht="15" customHeight="1">
      <c r="A251" s="172" t="s">
        <v>272</v>
      </c>
      <c r="B251" s="175"/>
    </row>
    <row r="252" spans="1:2" ht="15" customHeight="1">
      <c r="A252" s="172" t="s">
        <v>273</v>
      </c>
      <c r="B252" s="175"/>
    </row>
    <row r="253" spans="1:2" ht="15" customHeight="1">
      <c r="A253" s="172" t="s">
        <v>274</v>
      </c>
      <c r="B253" s="175"/>
    </row>
    <row r="254" spans="1:2" ht="15" customHeight="1">
      <c r="A254" s="172" t="s">
        <v>275</v>
      </c>
      <c r="B254" s="175"/>
    </row>
    <row r="255" spans="1:2" ht="15" customHeight="1">
      <c r="A255" s="172" t="s">
        <v>276</v>
      </c>
      <c r="B255" s="175"/>
    </row>
    <row r="256" spans="1:2" ht="15" customHeight="1">
      <c r="A256" s="172" t="s">
        <v>277</v>
      </c>
      <c r="B256" s="175"/>
    </row>
    <row r="257" spans="1:2" ht="15" customHeight="1">
      <c r="A257" s="172" t="s">
        <v>278</v>
      </c>
      <c r="B257" s="175"/>
    </row>
    <row r="258" spans="1:2" ht="15" customHeight="1">
      <c r="A258" s="172" t="s">
        <v>279</v>
      </c>
      <c r="B258" s="175"/>
    </row>
    <row r="259" spans="1:2" ht="15" customHeight="1">
      <c r="A259" s="172" t="s">
        <v>280</v>
      </c>
      <c r="B259" s="175"/>
    </row>
    <row r="260" spans="1:2" ht="15" customHeight="1">
      <c r="A260" s="172" t="s">
        <v>281</v>
      </c>
      <c r="B260" s="175"/>
    </row>
    <row r="261" spans="1:2" ht="15" customHeight="1">
      <c r="A261" s="172" t="s">
        <v>282</v>
      </c>
      <c r="B261" s="175"/>
    </row>
    <row r="262" spans="1:2" ht="15" customHeight="1">
      <c r="A262" s="172" t="s">
        <v>283</v>
      </c>
      <c r="B262" s="175"/>
    </row>
    <row r="263" spans="1:2" ht="15" customHeight="1">
      <c r="A263" s="172" t="s">
        <v>284</v>
      </c>
      <c r="B263" s="175"/>
    </row>
    <row r="264" spans="1:2" ht="15" customHeight="1">
      <c r="A264" s="172" t="s">
        <v>285</v>
      </c>
      <c r="B264" s="175"/>
    </row>
    <row r="265" spans="1:2" ht="15" customHeight="1">
      <c r="A265" s="172" t="s">
        <v>286</v>
      </c>
      <c r="B265" s="175"/>
    </row>
    <row r="266" spans="1:2" ht="15" customHeight="1">
      <c r="A266" s="172" t="s">
        <v>287</v>
      </c>
      <c r="B266" s="175"/>
    </row>
    <row r="267" spans="1:2" ht="15" customHeight="1">
      <c r="A267" s="172" t="s">
        <v>288</v>
      </c>
      <c r="B267" s="175"/>
    </row>
    <row r="268" spans="1:2" ht="15" customHeight="1">
      <c r="A268" s="172" t="s">
        <v>134</v>
      </c>
      <c r="B268" s="175"/>
    </row>
    <row r="269" spans="1:2" ht="15" customHeight="1">
      <c r="A269" s="172" t="s">
        <v>135</v>
      </c>
      <c r="B269" s="175"/>
    </row>
    <row r="270" spans="1:2" ht="15" customHeight="1">
      <c r="A270" s="172" t="s">
        <v>136</v>
      </c>
      <c r="B270" s="175"/>
    </row>
    <row r="271" spans="1:2" ht="15" customHeight="1">
      <c r="A271" s="172" t="s">
        <v>143</v>
      </c>
      <c r="B271" s="175"/>
    </row>
    <row r="272" spans="1:2" ht="15" customHeight="1">
      <c r="A272" s="172" t="s">
        <v>289</v>
      </c>
      <c r="B272" s="175"/>
    </row>
    <row r="273" spans="1:2" ht="15" customHeight="1">
      <c r="A273" s="172" t="s">
        <v>290</v>
      </c>
      <c r="B273" s="175"/>
    </row>
    <row r="274" spans="1:2" ht="15" customHeight="1">
      <c r="A274" s="172" t="s">
        <v>291</v>
      </c>
      <c r="B274" s="175"/>
    </row>
    <row r="275" spans="1:2" ht="15" customHeight="1">
      <c r="A275" s="172" t="s">
        <v>292</v>
      </c>
      <c r="B275" s="174">
        <v>1945</v>
      </c>
    </row>
    <row r="276" spans="1:2" ht="15" customHeight="1">
      <c r="A276" s="172" t="s">
        <v>293</v>
      </c>
      <c r="B276" s="175"/>
    </row>
    <row r="277" spans="1:2" ht="15" customHeight="1">
      <c r="A277" s="172" t="s">
        <v>294</v>
      </c>
      <c r="B277" s="175"/>
    </row>
    <row r="278" spans="1:2" ht="15" customHeight="1">
      <c r="A278" s="172" t="s">
        <v>295</v>
      </c>
      <c r="B278" s="175"/>
    </row>
    <row r="279" spans="1:2" ht="15" customHeight="1">
      <c r="A279" s="172" t="s">
        <v>296</v>
      </c>
      <c r="B279" s="175"/>
    </row>
    <row r="280" spans="1:2" ht="15" customHeight="1">
      <c r="A280" s="172" t="s">
        <v>297</v>
      </c>
      <c r="B280" s="175"/>
    </row>
    <row r="281" spans="1:2" ht="15" customHeight="1">
      <c r="A281" s="172" t="s">
        <v>298</v>
      </c>
      <c r="B281" s="175"/>
    </row>
    <row r="282" spans="1:2" ht="15" customHeight="1">
      <c r="A282" s="172" t="s">
        <v>299</v>
      </c>
      <c r="B282" s="175"/>
    </row>
    <row r="283" spans="1:2" ht="15" customHeight="1">
      <c r="A283" s="172" t="s">
        <v>300</v>
      </c>
      <c r="B283" s="175"/>
    </row>
    <row r="284" spans="1:2" ht="15" customHeight="1">
      <c r="A284" s="172" t="s">
        <v>301</v>
      </c>
      <c r="B284" s="175">
        <v>1619</v>
      </c>
    </row>
    <row r="285" spans="1:2" ht="15" customHeight="1">
      <c r="A285" s="172" t="s">
        <v>302</v>
      </c>
      <c r="B285" s="175">
        <v>331</v>
      </c>
    </row>
    <row r="286" spans="1:2" ht="15" customHeight="1">
      <c r="A286" s="172" t="s">
        <v>303</v>
      </c>
      <c r="B286" s="175">
        <v>20</v>
      </c>
    </row>
    <row r="287" spans="1:2" ht="15" customHeight="1">
      <c r="A287" s="172" t="s">
        <v>304</v>
      </c>
      <c r="B287" s="175">
        <v>810</v>
      </c>
    </row>
    <row r="288" spans="1:2" ht="15" customHeight="1">
      <c r="A288" s="172" t="s">
        <v>305</v>
      </c>
      <c r="B288" s="175"/>
    </row>
    <row r="289" spans="1:2" ht="15" customHeight="1">
      <c r="A289" s="172" t="s">
        <v>306</v>
      </c>
      <c r="B289" s="175">
        <v>458</v>
      </c>
    </row>
    <row r="290" spans="1:2" ht="15" customHeight="1">
      <c r="A290" s="172" t="s">
        <v>307</v>
      </c>
      <c r="B290" s="175"/>
    </row>
    <row r="291" spans="1:2" ht="15" customHeight="1">
      <c r="A291" s="172" t="s">
        <v>308</v>
      </c>
      <c r="B291" s="175"/>
    </row>
    <row r="292" spans="1:2" ht="15" customHeight="1">
      <c r="A292" s="172" t="s">
        <v>309</v>
      </c>
      <c r="B292" s="175">
        <v>326</v>
      </c>
    </row>
    <row r="293" spans="1:2" ht="15" customHeight="1">
      <c r="A293" s="172" t="s">
        <v>310</v>
      </c>
      <c r="B293" s="175">
        <v>326</v>
      </c>
    </row>
    <row r="294" spans="1:2" ht="15" customHeight="1">
      <c r="A294" s="172" t="s">
        <v>311</v>
      </c>
      <c r="B294" s="174">
        <v>67363</v>
      </c>
    </row>
    <row r="295" spans="1:2" ht="15" customHeight="1">
      <c r="A295" s="172" t="s">
        <v>312</v>
      </c>
      <c r="B295" s="175"/>
    </row>
    <row r="296" spans="1:2" ht="15" customHeight="1">
      <c r="A296" s="172" t="s">
        <v>313</v>
      </c>
      <c r="B296" s="175"/>
    </row>
    <row r="297" spans="1:2" ht="15" customHeight="1">
      <c r="A297" s="172" t="s">
        <v>314</v>
      </c>
      <c r="B297" s="175"/>
    </row>
    <row r="298" spans="1:2" ht="15" customHeight="1">
      <c r="A298" s="172" t="s">
        <v>315</v>
      </c>
      <c r="B298" s="175">
        <v>59886</v>
      </c>
    </row>
    <row r="299" spans="1:2" ht="15" customHeight="1">
      <c r="A299" s="172" t="s">
        <v>134</v>
      </c>
      <c r="B299" s="175">
        <v>37905</v>
      </c>
    </row>
    <row r="300" spans="1:2" ht="15" customHeight="1">
      <c r="A300" s="172" t="s">
        <v>135</v>
      </c>
      <c r="B300" s="175">
        <v>119</v>
      </c>
    </row>
    <row r="301" spans="1:2" ht="15" customHeight="1">
      <c r="A301" s="172" t="s">
        <v>136</v>
      </c>
      <c r="B301" s="175"/>
    </row>
    <row r="302" spans="1:2" ht="15" customHeight="1">
      <c r="A302" s="172" t="s">
        <v>175</v>
      </c>
      <c r="B302" s="175">
        <v>3350</v>
      </c>
    </row>
    <row r="303" spans="1:2" ht="15" customHeight="1">
      <c r="A303" s="172" t="s">
        <v>316</v>
      </c>
      <c r="B303" s="175">
        <v>3334</v>
      </c>
    </row>
    <row r="304" spans="1:2" ht="15" customHeight="1">
      <c r="A304" s="172" t="s">
        <v>317</v>
      </c>
      <c r="B304" s="175">
        <v>11284</v>
      </c>
    </row>
    <row r="305" spans="1:2" ht="15" customHeight="1">
      <c r="A305" s="172" t="s">
        <v>318</v>
      </c>
      <c r="B305" s="175"/>
    </row>
    <row r="306" spans="1:2" ht="15" customHeight="1">
      <c r="A306" s="172" t="s">
        <v>319</v>
      </c>
      <c r="B306" s="175"/>
    </row>
    <row r="307" spans="1:2" ht="15" customHeight="1">
      <c r="A307" s="172" t="s">
        <v>143</v>
      </c>
      <c r="B307" s="175"/>
    </row>
    <row r="308" spans="1:2" ht="15" customHeight="1">
      <c r="A308" s="172" t="s">
        <v>320</v>
      </c>
      <c r="B308" s="175">
        <v>3894</v>
      </c>
    </row>
    <row r="309" spans="1:2" ht="15" customHeight="1">
      <c r="A309" s="172" t="s">
        <v>321</v>
      </c>
      <c r="B309" s="175">
        <v>768</v>
      </c>
    </row>
    <row r="310" spans="1:2" ht="15" customHeight="1">
      <c r="A310" s="172" t="s">
        <v>134</v>
      </c>
      <c r="B310" s="175"/>
    </row>
    <row r="311" spans="1:2" ht="15" customHeight="1">
      <c r="A311" s="172" t="s">
        <v>135</v>
      </c>
      <c r="B311" s="175">
        <v>360</v>
      </c>
    </row>
    <row r="312" spans="1:2" ht="15" customHeight="1">
      <c r="A312" s="172" t="s">
        <v>136</v>
      </c>
      <c r="B312" s="175"/>
    </row>
    <row r="313" spans="1:2" ht="15" customHeight="1">
      <c r="A313" s="172" t="s">
        <v>322</v>
      </c>
      <c r="B313" s="175"/>
    </row>
    <row r="314" spans="1:2" ht="15" customHeight="1">
      <c r="A314" s="172" t="s">
        <v>143</v>
      </c>
      <c r="B314" s="175"/>
    </row>
    <row r="315" spans="1:2" ht="15" customHeight="1">
      <c r="A315" s="172" t="s">
        <v>323</v>
      </c>
      <c r="B315" s="175">
        <v>408</v>
      </c>
    </row>
    <row r="316" spans="1:2" ht="15" customHeight="1">
      <c r="A316" s="172" t="s">
        <v>324</v>
      </c>
      <c r="B316" s="175">
        <v>698</v>
      </c>
    </row>
    <row r="317" spans="1:2" ht="15" customHeight="1">
      <c r="A317" s="172" t="s">
        <v>134</v>
      </c>
      <c r="B317" s="175">
        <v>261</v>
      </c>
    </row>
    <row r="318" spans="1:2" ht="15" customHeight="1">
      <c r="A318" s="172" t="s">
        <v>135</v>
      </c>
      <c r="B318" s="175">
        <v>151</v>
      </c>
    </row>
    <row r="319" spans="1:2" ht="15" customHeight="1">
      <c r="A319" s="172" t="s">
        <v>136</v>
      </c>
      <c r="B319" s="175"/>
    </row>
    <row r="320" spans="1:2" ht="15" customHeight="1">
      <c r="A320" s="172" t="s">
        <v>325</v>
      </c>
      <c r="B320" s="175"/>
    </row>
    <row r="321" spans="1:2" ht="15" customHeight="1">
      <c r="A321" s="172" t="s">
        <v>326</v>
      </c>
      <c r="B321" s="175"/>
    </row>
    <row r="322" spans="1:2" ht="15" customHeight="1">
      <c r="A322" s="172" t="s">
        <v>143</v>
      </c>
      <c r="B322" s="175"/>
    </row>
    <row r="323" spans="1:2" ht="15" customHeight="1">
      <c r="A323" s="172" t="s">
        <v>327</v>
      </c>
      <c r="B323" s="175">
        <v>286</v>
      </c>
    </row>
    <row r="324" spans="1:2" ht="15" customHeight="1">
      <c r="A324" s="172" t="s">
        <v>328</v>
      </c>
      <c r="B324" s="175">
        <v>681</v>
      </c>
    </row>
    <row r="325" spans="1:2" ht="15" customHeight="1">
      <c r="A325" s="172" t="s">
        <v>134</v>
      </c>
      <c r="B325" s="175">
        <v>455</v>
      </c>
    </row>
    <row r="326" spans="1:2" ht="15" customHeight="1">
      <c r="A326" s="172" t="s">
        <v>135</v>
      </c>
      <c r="B326" s="175">
        <v>44</v>
      </c>
    </row>
    <row r="327" spans="1:2" ht="15" customHeight="1">
      <c r="A327" s="172" t="s">
        <v>136</v>
      </c>
      <c r="B327" s="175"/>
    </row>
    <row r="328" spans="1:2" ht="15" customHeight="1">
      <c r="A328" s="172" t="s">
        <v>329</v>
      </c>
      <c r="B328" s="175"/>
    </row>
    <row r="329" spans="1:2" ht="15" customHeight="1">
      <c r="A329" s="172" t="s">
        <v>330</v>
      </c>
      <c r="B329" s="175"/>
    </row>
    <row r="330" spans="1:2" ht="15" customHeight="1">
      <c r="A330" s="172" t="s">
        <v>331</v>
      </c>
      <c r="B330" s="175"/>
    </row>
    <row r="331" spans="1:2" ht="15" customHeight="1">
      <c r="A331" s="172" t="s">
        <v>143</v>
      </c>
      <c r="B331" s="175"/>
    </row>
    <row r="332" spans="1:2" ht="15" customHeight="1">
      <c r="A332" s="172" t="s">
        <v>332</v>
      </c>
      <c r="B332" s="175">
        <v>182</v>
      </c>
    </row>
    <row r="333" spans="1:2" ht="15" customHeight="1">
      <c r="A333" s="172" t="s">
        <v>333</v>
      </c>
      <c r="B333" s="175">
        <v>2037</v>
      </c>
    </row>
    <row r="334" spans="1:2" ht="15" customHeight="1">
      <c r="A334" s="172" t="s">
        <v>134</v>
      </c>
      <c r="B334" s="175">
        <v>1341</v>
      </c>
    </row>
    <row r="335" spans="1:2" ht="15" customHeight="1">
      <c r="A335" s="172" t="s">
        <v>135</v>
      </c>
      <c r="B335" s="175">
        <v>24</v>
      </c>
    </row>
    <row r="336" spans="1:2" ht="15" customHeight="1">
      <c r="A336" s="172" t="s">
        <v>136</v>
      </c>
      <c r="B336" s="175"/>
    </row>
    <row r="337" spans="1:2" ht="15" customHeight="1">
      <c r="A337" s="172" t="s">
        <v>334</v>
      </c>
      <c r="B337" s="175"/>
    </row>
    <row r="338" spans="1:2" ht="15" customHeight="1">
      <c r="A338" s="172" t="s">
        <v>335</v>
      </c>
      <c r="B338" s="175">
        <v>118</v>
      </c>
    </row>
    <row r="339" spans="1:2" ht="15" customHeight="1">
      <c r="A339" s="172" t="s">
        <v>336</v>
      </c>
      <c r="B339" s="175"/>
    </row>
    <row r="340" spans="1:2" ht="15" customHeight="1">
      <c r="A340" s="172" t="s">
        <v>337</v>
      </c>
      <c r="B340" s="175">
        <v>175</v>
      </c>
    </row>
    <row r="341" spans="1:2" ht="15" customHeight="1">
      <c r="A341" s="172" t="s">
        <v>338</v>
      </c>
      <c r="B341" s="175"/>
    </row>
    <row r="342" spans="1:2" ht="15" customHeight="1">
      <c r="A342" s="172" t="s">
        <v>339</v>
      </c>
      <c r="B342" s="175"/>
    </row>
    <row r="343" spans="1:2" ht="15" customHeight="1">
      <c r="A343" s="172" t="s">
        <v>340</v>
      </c>
      <c r="B343" s="175"/>
    </row>
    <row r="344" spans="1:2" ht="15" customHeight="1">
      <c r="A344" s="172" t="s">
        <v>175</v>
      </c>
      <c r="B344" s="175"/>
    </row>
    <row r="345" spans="1:2" ht="15" customHeight="1">
      <c r="A345" s="172" t="s">
        <v>143</v>
      </c>
      <c r="B345" s="175"/>
    </row>
    <row r="346" spans="1:2" ht="15" customHeight="1">
      <c r="A346" s="172" t="s">
        <v>341</v>
      </c>
      <c r="B346" s="175">
        <v>379</v>
      </c>
    </row>
    <row r="347" spans="1:2" ht="15" customHeight="1">
      <c r="A347" s="172" t="s">
        <v>342</v>
      </c>
      <c r="B347" s="175"/>
    </row>
    <row r="348" spans="1:2" ht="15" customHeight="1">
      <c r="A348" s="172" t="s">
        <v>134</v>
      </c>
      <c r="B348" s="175"/>
    </row>
    <row r="349" spans="1:2" ht="15" customHeight="1">
      <c r="A349" s="172" t="s">
        <v>135</v>
      </c>
      <c r="B349" s="175"/>
    </row>
    <row r="350" spans="1:2" ht="15" customHeight="1">
      <c r="A350" s="172" t="s">
        <v>136</v>
      </c>
      <c r="B350" s="175"/>
    </row>
    <row r="351" spans="1:2" ht="15" customHeight="1">
      <c r="A351" s="172" t="s">
        <v>343</v>
      </c>
      <c r="B351" s="175"/>
    </row>
    <row r="352" spans="1:2" ht="15" customHeight="1">
      <c r="A352" s="172" t="s">
        <v>344</v>
      </c>
      <c r="B352" s="175"/>
    </row>
    <row r="353" spans="1:2" ht="15" customHeight="1">
      <c r="A353" s="172" t="s">
        <v>345</v>
      </c>
      <c r="B353" s="175"/>
    </row>
    <row r="354" spans="1:2" ht="15" customHeight="1">
      <c r="A354" s="172" t="s">
        <v>175</v>
      </c>
      <c r="B354" s="175"/>
    </row>
    <row r="355" spans="1:2" ht="15" customHeight="1">
      <c r="A355" s="172" t="s">
        <v>143</v>
      </c>
      <c r="B355" s="175"/>
    </row>
    <row r="356" spans="1:2" ht="15" customHeight="1">
      <c r="A356" s="172" t="s">
        <v>346</v>
      </c>
      <c r="B356" s="175"/>
    </row>
    <row r="357" spans="1:2" ht="15" customHeight="1">
      <c r="A357" s="172" t="s">
        <v>347</v>
      </c>
      <c r="B357" s="175">
        <v>2628</v>
      </c>
    </row>
    <row r="358" spans="1:2" ht="15" customHeight="1">
      <c r="A358" s="172" t="s">
        <v>134</v>
      </c>
      <c r="B358" s="175">
        <v>1908</v>
      </c>
    </row>
    <row r="359" spans="1:2" ht="15" customHeight="1">
      <c r="A359" s="172" t="s">
        <v>135</v>
      </c>
      <c r="B359" s="175"/>
    </row>
    <row r="360" spans="1:2" ht="15" customHeight="1">
      <c r="A360" s="172" t="s">
        <v>136</v>
      </c>
      <c r="B360" s="175"/>
    </row>
    <row r="361" spans="1:2" ht="15" customHeight="1">
      <c r="A361" s="172" t="s">
        <v>348</v>
      </c>
      <c r="B361" s="175">
        <v>83</v>
      </c>
    </row>
    <row r="362" spans="1:2" ht="15" customHeight="1">
      <c r="A362" s="172" t="s">
        <v>349</v>
      </c>
      <c r="B362" s="175"/>
    </row>
    <row r="363" spans="1:2" ht="15" customHeight="1">
      <c r="A363" s="172" t="s">
        <v>350</v>
      </c>
      <c r="B363" s="175">
        <v>612</v>
      </c>
    </row>
    <row r="364" spans="1:2" ht="15" customHeight="1">
      <c r="A364" s="172" t="s">
        <v>175</v>
      </c>
      <c r="B364" s="175"/>
    </row>
    <row r="365" spans="1:2" ht="15" customHeight="1">
      <c r="A365" s="172" t="s">
        <v>143</v>
      </c>
      <c r="B365" s="175"/>
    </row>
    <row r="366" spans="1:2" ht="15" customHeight="1">
      <c r="A366" s="172" t="s">
        <v>351</v>
      </c>
      <c r="B366" s="175">
        <v>25</v>
      </c>
    </row>
    <row r="367" spans="1:2" ht="15" customHeight="1">
      <c r="A367" s="172" t="s">
        <v>352</v>
      </c>
      <c r="B367" s="175"/>
    </row>
    <row r="368" spans="1:2" ht="15" customHeight="1">
      <c r="A368" s="172" t="s">
        <v>134</v>
      </c>
      <c r="B368" s="175"/>
    </row>
    <row r="369" spans="1:2" ht="15" customHeight="1">
      <c r="A369" s="172" t="s">
        <v>135</v>
      </c>
      <c r="B369" s="175"/>
    </row>
    <row r="370" spans="1:2" ht="15" customHeight="1">
      <c r="A370" s="172" t="s">
        <v>136</v>
      </c>
      <c r="B370" s="175"/>
    </row>
    <row r="371" spans="1:2" ht="15" customHeight="1">
      <c r="A371" s="172" t="s">
        <v>353</v>
      </c>
      <c r="B371" s="175"/>
    </row>
    <row r="372" spans="1:2" ht="15" customHeight="1">
      <c r="A372" s="172" t="s">
        <v>354</v>
      </c>
      <c r="B372" s="175"/>
    </row>
    <row r="373" spans="1:2" ht="15" customHeight="1">
      <c r="A373" s="172" t="s">
        <v>143</v>
      </c>
      <c r="B373" s="175"/>
    </row>
    <row r="374" spans="1:2" ht="15" customHeight="1">
      <c r="A374" s="172" t="s">
        <v>355</v>
      </c>
      <c r="B374" s="175"/>
    </row>
    <row r="375" spans="1:2" ht="15" customHeight="1">
      <c r="A375" s="172" t="s">
        <v>356</v>
      </c>
      <c r="B375" s="175"/>
    </row>
    <row r="376" spans="1:2" ht="15" customHeight="1">
      <c r="A376" s="172" t="s">
        <v>134</v>
      </c>
      <c r="B376" s="175"/>
    </row>
    <row r="377" spans="1:2" ht="15" customHeight="1">
      <c r="A377" s="172" t="s">
        <v>135</v>
      </c>
      <c r="B377" s="175"/>
    </row>
    <row r="378" spans="1:2" ht="15" customHeight="1">
      <c r="A378" s="172" t="s">
        <v>175</v>
      </c>
      <c r="B378" s="175"/>
    </row>
    <row r="379" spans="1:2" ht="15" customHeight="1">
      <c r="A379" s="172" t="s">
        <v>357</v>
      </c>
      <c r="B379" s="175"/>
    </row>
    <row r="380" spans="1:2" ht="15" customHeight="1">
      <c r="A380" s="172" t="s">
        <v>358</v>
      </c>
      <c r="B380" s="175"/>
    </row>
    <row r="381" spans="1:2" ht="15" customHeight="1">
      <c r="A381" s="172" t="s">
        <v>359</v>
      </c>
      <c r="B381" s="175">
        <v>665</v>
      </c>
    </row>
    <row r="382" spans="1:2" ht="15" customHeight="1">
      <c r="A382" s="172" t="s">
        <v>360</v>
      </c>
      <c r="B382" s="175">
        <v>200</v>
      </c>
    </row>
    <row r="383" spans="1:2" ht="15" customHeight="1">
      <c r="A383" s="172" t="s">
        <v>361</v>
      </c>
      <c r="B383" s="175">
        <v>465</v>
      </c>
    </row>
    <row r="384" spans="1:2" ht="15" customHeight="1">
      <c r="A384" s="172" t="s">
        <v>362</v>
      </c>
      <c r="B384" s="174">
        <f>114901+5000</f>
        <v>119901</v>
      </c>
    </row>
    <row r="385" spans="1:2" ht="15" customHeight="1">
      <c r="A385" s="172" t="s">
        <v>363</v>
      </c>
      <c r="B385" s="175">
        <v>2107</v>
      </c>
    </row>
    <row r="386" spans="1:2" ht="15" customHeight="1">
      <c r="A386" s="172" t="s">
        <v>134</v>
      </c>
      <c r="B386" s="175">
        <v>1446</v>
      </c>
    </row>
    <row r="387" spans="1:2" ht="15" customHeight="1">
      <c r="A387" s="172" t="s">
        <v>135</v>
      </c>
      <c r="B387" s="175"/>
    </row>
    <row r="388" spans="1:2" ht="15" customHeight="1">
      <c r="A388" s="172" t="s">
        <v>136</v>
      </c>
      <c r="B388" s="175"/>
    </row>
    <row r="389" spans="1:2" ht="15" customHeight="1">
      <c r="A389" s="172" t="s">
        <v>364</v>
      </c>
      <c r="B389" s="175">
        <v>661</v>
      </c>
    </row>
    <row r="390" spans="1:2" ht="15" customHeight="1">
      <c r="A390" s="172" t="s">
        <v>365</v>
      </c>
      <c r="B390" s="175">
        <v>60255</v>
      </c>
    </row>
    <row r="391" spans="1:2" ht="15" customHeight="1">
      <c r="A391" s="172" t="s">
        <v>366</v>
      </c>
      <c r="B391" s="175">
        <v>1385</v>
      </c>
    </row>
    <row r="392" spans="1:2" ht="15" customHeight="1">
      <c r="A392" s="172" t="s">
        <v>367</v>
      </c>
      <c r="B392" s="175">
        <v>5472</v>
      </c>
    </row>
    <row r="393" spans="1:2" ht="15" customHeight="1">
      <c r="A393" s="172" t="s">
        <v>368</v>
      </c>
      <c r="B393" s="175">
        <v>21286</v>
      </c>
    </row>
    <row r="394" spans="1:2" ht="15" customHeight="1">
      <c r="A394" s="172" t="s">
        <v>369</v>
      </c>
      <c r="B394" s="175">
        <v>28087</v>
      </c>
    </row>
    <row r="395" spans="1:2" ht="15" customHeight="1">
      <c r="A395" s="172" t="s">
        <v>370</v>
      </c>
      <c r="B395" s="175">
        <v>744</v>
      </c>
    </row>
    <row r="396" spans="1:2" ht="15" customHeight="1">
      <c r="A396" s="172" t="s">
        <v>371</v>
      </c>
      <c r="B396" s="175">
        <v>3281</v>
      </c>
    </row>
    <row r="397" spans="1:2" ht="15" customHeight="1">
      <c r="A397" s="172" t="s">
        <v>372</v>
      </c>
      <c r="B397" s="175">
        <v>48774</v>
      </c>
    </row>
    <row r="398" spans="1:2" ht="15" customHeight="1">
      <c r="A398" s="172" t="s">
        <v>373</v>
      </c>
      <c r="B398" s="175"/>
    </row>
    <row r="399" spans="1:2" ht="15" customHeight="1">
      <c r="A399" s="172" t="s">
        <v>374</v>
      </c>
      <c r="B399" s="175">
        <v>14075</v>
      </c>
    </row>
    <row r="400" spans="1:2" ht="15" customHeight="1">
      <c r="A400" s="172" t="s">
        <v>375</v>
      </c>
      <c r="B400" s="175">
        <v>9974</v>
      </c>
    </row>
    <row r="401" spans="1:2" ht="15" customHeight="1">
      <c r="A401" s="172" t="s">
        <v>376</v>
      </c>
      <c r="B401" s="175">
        <v>24725</v>
      </c>
    </row>
    <row r="402" spans="1:2" ht="15" customHeight="1">
      <c r="A402" s="172" t="s">
        <v>377</v>
      </c>
      <c r="B402" s="175"/>
    </row>
    <row r="403" spans="1:2" ht="15" customHeight="1">
      <c r="A403" s="172" t="s">
        <v>378</v>
      </c>
      <c r="B403" s="175"/>
    </row>
    <row r="404" spans="1:2" ht="15" customHeight="1">
      <c r="A404" s="172" t="s">
        <v>379</v>
      </c>
      <c r="B404" s="175"/>
    </row>
    <row r="405" spans="1:2" ht="15" customHeight="1">
      <c r="A405" s="172" t="s">
        <v>380</v>
      </c>
      <c r="B405" s="175"/>
    </row>
    <row r="406" spans="1:2" ht="15" customHeight="1">
      <c r="A406" s="172" t="s">
        <v>381</v>
      </c>
      <c r="B406" s="175"/>
    </row>
    <row r="407" spans="1:2" ht="15" customHeight="1">
      <c r="A407" s="172" t="s">
        <v>382</v>
      </c>
      <c r="B407" s="175"/>
    </row>
    <row r="408" spans="1:2" ht="15" customHeight="1">
      <c r="A408" s="172" t="s">
        <v>383</v>
      </c>
      <c r="B408" s="175"/>
    </row>
    <row r="409" spans="1:2" ht="15" customHeight="1">
      <c r="A409" s="172" t="s">
        <v>384</v>
      </c>
      <c r="B409" s="175">
        <v>849</v>
      </c>
    </row>
    <row r="410" spans="1:2" ht="15" customHeight="1">
      <c r="A410" s="172" t="s">
        <v>385</v>
      </c>
      <c r="B410" s="175">
        <v>721</v>
      </c>
    </row>
    <row r="411" spans="1:2" ht="15" customHeight="1">
      <c r="A411" s="172" t="s">
        <v>386</v>
      </c>
      <c r="B411" s="175">
        <v>8</v>
      </c>
    </row>
    <row r="412" spans="1:2" ht="15" customHeight="1">
      <c r="A412" s="172" t="s">
        <v>387</v>
      </c>
      <c r="B412" s="175">
        <v>120</v>
      </c>
    </row>
    <row r="413" spans="1:2" ht="15" customHeight="1">
      <c r="A413" s="172" t="s">
        <v>388</v>
      </c>
      <c r="B413" s="175"/>
    </row>
    <row r="414" spans="1:2" ht="15" customHeight="1">
      <c r="A414" s="172" t="s">
        <v>389</v>
      </c>
      <c r="B414" s="175"/>
    </row>
    <row r="415" spans="1:2" ht="15" customHeight="1">
      <c r="A415" s="172" t="s">
        <v>390</v>
      </c>
      <c r="B415" s="175"/>
    </row>
    <row r="416" spans="1:2" ht="15" customHeight="1">
      <c r="A416" s="172" t="s">
        <v>391</v>
      </c>
      <c r="B416" s="175"/>
    </row>
    <row r="417" spans="1:2" ht="15" customHeight="1">
      <c r="A417" s="172" t="s">
        <v>392</v>
      </c>
      <c r="B417" s="175">
        <v>906</v>
      </c>
    </row>
    <row r="418" spans="1:2" ht="15" customHeight="1">
      <c r="A418" s="172" t="s">
        <v>393</v>
      </c>
      <c r="B418" s="175">
        <v>857</v>
      </c>
    </row>
    <row r="419" spans="1:2" ht="15" customHeight="1">
      <c r="A419" s="172" t="s">
        <v>394</v>
      </c>
      <c r="B419" s="175"/>
    </row>
    <row r="420" spans="1:2" ht="15" customHeight="1">
      <c r="A420" s="172" t="s">
        <v>395</v>
      </c>
      <c r="B420" s="175">
        <v>49</v>
      </c>
    </row>
    <row r="421" spans="1:2" ht="15" customHeight="1">
      <c r="A421" s="172" t="s">
        <v>396</v>
      </c>
      <c r="B421" s="175">
        <v>259</v>
      </c>
    </row>
    <row r="422" spans="1:2" ht="15" customHeight="1">
      <c r="A422" s="172" t="s">
        <v>397</v>
      </c>
      <c r="B422" s="175"/>
    </row>
    <row r="423" spans="1:2" ht="15" customHeight="1">
      <c r="A423" s="172" t="s">
        <v>398</v>
      </c>
      <c r="B423" s="175">
        <v>125</v>
      </c>
    </row>
    <row r="424" spans="1:2" ht="15" customHeight="1">
      <c r="A424" s="172" t="s">
        <v>399</v>
      </c>
      <c r="B424" s="175"/>
    </row>
    <row r="425" spans="1:2" ht="15" customHeight="1">
      <c r="A425" s="172" t="s">
        <v>400</v>
      </c>
      <c r="B425" s="175"/>
    </row>
    <row r="426" spans="1:2" ht="15" customHeight="1">
      <c r="A426" s="172" t="s">
        <v>401</v>
      </c>
      <c r="B426" s="175">
        <v>134</v>
      </c>
    </row>
    <row r="427" spans="1:2" ht="15" customHeight="1">
      <c r="A427" s="172" t="s">
        <v>402</v>
      </c>
      <c r="B427" s="175">
        <v>6470</v>
      </c>
    </row>
    <row r="428" spans="1:2" ht="15" customHeight="1">
      <c r="A428" s="172" t="s">
        <v>403</v>
      </c>
      <c r="B428" s="175"/>
    </row>
    <row r="429" spans="1:2" ht="15" customHeight="1">
      <c r="A429" s="172" t="s">
        <v>404</v>
      </c>
      <c r="B429" s="175"/>
    </row>
    <row r="430" spans="1:2" ht="15" customHeight="1">
      <c r="A430" s="172" t="s">
        <v>405</v>
      </c>
      <c r="B430" s="175"/>
    </row>
    <row r="431" spans="1:2" ht="15" customHeight="1">
      <c r="A431" s="172" t="s">
        <v>406</v>
      </c>
      <c r="B431" s="175">
        <v>51</v>
      </c>
    </row>
    <row r="432" spans="1:2" ht="15" customHeight="1">
      <c r="A432" s="172" t="s">
        <v>407</v>
      </c>
      <c r="B432" s="175"/>
    </row>
    <row r="433" spans="1:2" ht="15" customHeight="1">
      <c r="A433" s="172" t="s">
        <v>408</v>
      </c>
      <c r="B433" s="175">
        <v>6419</v>
      </c>
    </row>
    <row r="434" spans="1:2" ht="15" customHeight="1">
      <c r="A434" s="172" t="s">
        <v>409</v>
      </c>
      <c r="B434" s="175">
        <v>281</v>
      </c>
    </row>
    <row r="435" spans="1:2" ht="15" customHeight="1">
      <c r="A435" s="172" t="s">
        <v>410</v>
      </c>
      <c r="B435" s="175">
        <v>281</v>
      </c>
    </row>
    <row r="436" spans="1:2" ht="15" customHeight="1">
      <c r="A436" s="172" t="s">
        <v>411</v>
      </c>
      <c r="B436" s="174">
        <v>2960</v>
      </c>
    </row>
    <row r="437" spans="1:2" ht="15" customHeight="1">
      <c r="A437" s="172" t="s">
        <v>412</v>
      </c>
      <c r="B437" s="175">
        <v>413</v>
      </c>
    </row>
    <row r="438" spans="1:2" ht="15" customHeight="1">
      <c r="A438" s="172" t="s">
        <v>134</v>
      </c>
      <c r="B438" s="175">
        <v>342</v>
      </c>
    </row>
    <row r="439" spans="1:2" ht="15" customHeight="1">
      <c r="A439" s="172" t="s">
        <v>135</v>
      </c>
      <c r="B439" s="175"/>
    </row>
    <row r="440" spans="1:2" ht="15" customHeight="1">
      <c r="A440" s="172" t="s">
        <v>136</v>
      </c>
      <c r="B440" s="175"/>
    </row>
    <row r="441" spans="1:2" ht="15" customHeight="1">
      <c r="A441" s="172" t="s">
        <v>413</v>
      </c>
      <c r="B441" s="175">
        <v>71</v>
      </c>
    </row>
    <row r="442" spans="1:2" ht="15" customHeight="1">
      <c r="A442" s="172" t="s">
        <v>414</v>
      </c>
      <c r="B442" s="175">
        <v>15</v>
      </c>
    </row>
    <row r="443" spans="1:2" ht="15" customHeight="1">
      <c r="A443" s="172" t="s">
        <v>415</v>
      </c>
      <c r="B443" s="175"/>
    </row>
    <row r="444" spans="1:2" ht="15" customHeight="1">
      <c r="A444" s="172" t="s">
        <v>416</v>
      </c>
      <c r="B444" s="175">
        <v>10</v>
      </c>
    </row>
    <row r="445" spans="1:2" ht="15" customHeight="1">
      <c r="A445" s="172" t="s">
        <v>417</v>
      </c>
      <c r="B445" s="175"/>
    </row>
    <row r="446" spans="1:2" ht="15" customHeight="1">
      <c r="A446" s="172" t="s">
        <v>418</v>
      </c>
      <c r="B446" s="175"/>
    </row>
    <row r="447" spans="1:2" ht="15" customHeight="1">
      <c r="A447" s="172" t="s">
        <v>419</v>
      </c>
      <c r="B447" s="175">
        <v>5</v>
      </c>
    </row>
    <row r="448" spans="1:2" ht="15" customHeight="1">
      <c r="A448" s="172" t="s">
        <v>420</v>
      </c>
      <c r="B448" s="175"/>
    </row>
    <row r="449" spans="1:2" ht="15" customHeight="1">
      <c r="A449" s="172" t="s">
        <v>421</v>
      </c>
      <c r="B449" s="175"/>
    </row>
    <row r="450" spans="1:2" ht="15" customHeight="1">
      <c r="A450" s="172" t="s">
        <v>422</v>
      </c>
      <c r="B450" s="175"/>
    </row>
    <row r="451" spans="1:2" ht="15" customHeight="1">
      <c r="A451" s="172" t="s">
        <v>423</v>
      </c>
      <c r="B451" s="175">
        <v>1</v>
      </c>
    </row>
    <row r="452" spans="1:2" ht="15" customHeight="1">
      <c r="A452" s="172" t="s">
        <v>415</v>
      </c>
      <c r="B452" s="175"/>
    </row>
    <row r="453" spans="1:2" ht="15" customHeight="1">
      <c r="A453" s="172" t="s">
        <v>424</v>
      </c>
      <c r="B453" s="175">
        <v>1</v>
      </c>
    </row>
    <row r="454" spans="1:2" ht="15" customHeight="1">
      <c r="A454" s="172" t="s">
        <v>425</v>
      </c>
      <c r="B454" s="175"/>
    </row>
    <row r="455" spans="1:2" ht="15" customHeight="1">
      <c r="A455" s="172" t="s">
        <v>426</v>
      </c>
      <c r="B455" s="175"/>
    </row>
    <row r="456" spans="1:2" ht="15" customHeight="1">
      <c r="A456" s="172" t="s">
        <v>427</v>
      </c>
      <c r="B456" s="175"/>
    </row>
    <row r="457" spans="1:4" ht="15" customHeight="1">
      <c r="A457" s="172" t="s">
        <v>428</v>
      </c>
      <c r="B457" s="175">
        <v>221</v>
      </c>
      <c r="C457" s="166"/>
      <c r="D457" s="166"/>
    </row>
    <row r="458" spans="1:4" ht="15" customHeight="1">
      <c r="A458" s="172" t="s">
        <v>415</v>
      </c>
      <c r="B458" s="175"/>
      <c r="C458" s="166"/>
      <c r="D458" s="166"/>
    </row>
    <row r="459" spans="1:4" ht="15" customHeight="1">
      <c r="A459" s="172" t="s">
        <v>429</v>
      </c>
      <c r="B459" s="175">
        <v>220</v>
      </c>
      <c r="C459" s="166"/>
      <c r="D459" s="166"/>
    </row>
    <row r="460" spans="1:4" ht="15" customHeight="1">
      <c r="A460" s="172" t="s">
        <v>430</v>
      </c>
      <c r="B460" s="175"/>
      <c r="C460" s="166"/>
      <c r="D460" s="166"/>
    </row>
    <row r="461" spans="1:2" ht="15" customHeight="1">
      <c r="A461" s="172" t="s">
        <v>431</v>
      </c>
      <c r="B461" s="175">
        <v>1</v>
      </c>
    </row>
    <row r="462" spans="1:2" ht="15" customHeight="1">
      <c r="A462" s="172" t="s">
        <v>432</v>
      </c>
      <c r="B462" s="175">
        <v>451</v>
      </c>
    </row>
    <row r="463" spans="1:2" ht="15" customHeight="1">
      <c r="A463" s="172" t="s">
        <v>415</v>
      </c>
      <c r="B463" s="175">
        <v>101</v>
      </c>
    </row>
    <row r="464" spans="1:2" ht="15" customHeight="1">
      <c r="A464" s="172" t="s">
        <v>433</v>
      </c>
      <c r="B464" s="175"/>
    </row>
    <row r="465" spans="1:2" ht="15" customHeight="1">
      <c r="A465" s="172" t="s">
        <v>434</v>
      </c>
      <c r="B465" s="175"/>
    </row>
    <row r="466" spans="1:2" ht="15" customHeight="1">
      <c r="A466" s="172" t="s">
        <v>435</v>
      </c>
      <c r="B466" s="175">
        <v>350</v>
      </c>
    </row>
    <row r="467" spans="1:2" ht="15" customHeight="1">
      <c r="A467" s="172" t="s">
        <v>436</v>
      </c>
      <c r="B467" s="175">
        <v>99</v>
      </c>
    </row>
    <row r="468" spans="1:2" ht="15" customHeight="1">
      <c r="A468" s="172" t="s">
        <v>437</v>
      </c>
      <c r="B468" s="175"/>
    </row>
    <row r="469" spans="1:2" ht="15" customHeight="1">
      <c r="A469" s="172" t="s">
        <v>438</v>
      </c>
      <c r="B469" s="175"/>
    </row>
    <row r="470" spans="1:2" ht="15" customHeight="1">
      <c r="A470" s="172" t="s">
        <v>439</v>
      </c>
      <c r="B470" s="175"/>
    </row>
    <row r="471" spans="1:2" ht="15" customHeight="1">
      <c r="A471" s="172" t="s">
        <v>440</v>
      </c>
      <c r="B471" s="175">
        <v>99</v>
      </c>
    </row>
    <row r="472" spans="1:2" ht="15" customHeight="1">
      <c r="A472" s="172" t="s">
        <v>441</v>
      </c>
      <c r="B472" s="175">
        <v>810</v>
      </c>
    </row>
    <row r="473" spans="1:2" ht="15" customHeight="1">
      <c r="A473" s="172" t="s">
        <v>415</v>
      </c>
      <c r="B473" s="175">
        <v>252</v>
      </c>
    </row>
    <row r="474" spans="1:2" ht="15" customHeight="1">
      <c r="A474" s="172" t="s">
        <v>442</v>
      </c>
      <c r="B474" s="175">
        <v>19</v>
      </c>
    </row>
    <row r="475" spans="1:2" ht="15" customHeight="1">
      <c r="A475" s="172" t="s">
        <v>443</v>
      </c>
      <c r="B475" s="175"/>
    </row>
    <row r="476" spans="1:2" ht="15" customHeight="1">
      <c r="A476" s="172" t="s">
        <v>444</v>
      </c>
      <c r="B476" s="175">
        <v>15</v>
      </c>
    </row>
    <row r="477" spans="1:2" ht="15" customHeight="1">
      <c r="A477" s="172" t="s">
        <v>445</v>
      </c>
      <c r="B477" s="175">
        <v>316</v>
      </c>
    </row>
    <row r="478" spans="1:2" ht="15" customHeight="1">
      <c r="A478" s="172" t="s">
        <v>446</v>
      </c>
      <c r="B478" s="175">
        <v>208</v>
      </c>
    </row>
    <row r="479" spans="1:2" ht="15" customHeight="1">
      <c r="A479" s="172" t="s">
        <v>447</v>
      </c>
      <c r="B479" s="175"/>
    </row>
    <row r="480" spans="1:2" ht="15" customHeight="1">
      <c r="A480" s="172" t="s">
        <v>448</v>
      </c>
      <c r="B480" s="175"/>
    </row>
    <row r="481" spans="1:2" ht="15" customHeight="1">
      <c r="A481" s="172" t="s">
        <v>449</v>
      </c>
      <c r="B481" s="175"/>
    </row>
    <row r="482" spans="1:2" ht="15" customHeight="1">
      <c r="A482" s="172" t="s">
        <v>450</v>
      </c>
      <c r="B482" s="175"/>
    </row>
    <row r="483" spans="1:2" ht="15" customHeight="1">
      <c r="A483" s="172" t="s">
        <v>451</v>
      </c>
      <c r="B483" s="175"/>
    </row>
    <row r="484" spans="1:2" ht="15" customHeight="1">
      <c r="A484" s="172" t="s">
        <v>452</v>
      </c>
      <c r="B484" s="175"/>
    </row>
    <row r="485" spans="1:2" ht="15" customHeight="1">
      <c r="A485" s="172" t="s">
        <v>453</v>
      </c>
      <c r="B485" s="175"/>
    </row>
    <row r="486" spans="1:2" ht="15" customHeight="1">
      <c r="A486" s="172" t="s">
        <v>454</v>
      </c>
      <c r="B486" s="175"/>
    </row>
    <row r="487" spans="1:2" ht="15" customHeight="1">
      <c r="A487" s="172" t="s">
        <v>455</v>
      </c>
      <c r="B487" s="175">
        <v>950</v>
      </c>
    </row>
    <row r="488" spans="1:2" ht="15" customHeight="1">
      <c r="A488" s="172" t="s">
        <v>456</v>
      </c>
      <c r="B488" s="175"/>
    </row>
    <row r="489" spans="1:2" ht="15" customHeight="1">
      <c r="A489" s="172" t="s">
        <v>457</v>
      </c>
      <c r="B489" s="175"/>
    </row>
    <row r="490" spans="1:2" ht="15" customHeight="1">
      <c r="A490" s="172" t="s">
        <v>458</v>
      </c>
      <c r="B490" s="175"/>
    </row>
    <row r="491" spans="1:2" ht="15" customHeight="1">
      <c r="A491" s="172" t="s">
        <v>459</v>
      </c>
      <c r="B491" s="175">
        <v>950</v>
      </c>
    </row>
    <row r="492" spans="1:2" ht="15" customHeight="1">
      <c r="A492" s="172" t="s">
        <v>460</v>
      </c>
      <c r="B492" s="174">
        <f>16175+2000</f>
        <v>18175</v>
      </c>
    </row>
    <row r="493" spans="1:2" ht="15" customHeight="1">
      <c r="A493" s="172" t="s">
        <v>461</v>
      </c>
      <c r="B493" s="175">
        <v>7430</v>
      </c>
    </row>
    <row r="494" spans="1:2" ht="15" customHeight="1">
      <c r="A494" s="172" t="s">
        <v>134</v>
      </c>
      <c r="B494" s="175">
        <v>2282</v>
      </c>
    </row>
    <row r="495" spans="1:2" ht="15" customHeight="1">
      <c r="A495" s="172" t="s">
        <v>135</v>
      </c>
      <c r="B495" s="175">
        <v>46</v>
      </c>
    </row>
    <row r="496" spans="1:2" ht="15" customHeight="1">
      <c r="A496" s="172" t="s">
        <v>136</v>
      </c>
      <c r="B496" s="175"/>
    </row>
    <row r="497" spans="1:2" ht="15" customHeight="1">
      <c r="A497" s="172" t="s">
        <v>462</v>
      </c>
      <c r="B497" s="175">
        <v>568</v>
      </c>
    </row>
    <row r="498" spans="1:2" ht="15" customHeight="1">
      <c r="A498" s="172" t="s">
        <v>463</v>
      </c>
      <c r="B498" s="175">
        <v>683</v>
      </c>
    </row>
    <row r="499" spans="1:2" ht="15" customHeight="1">
      <c r="A499" s="172" t="s">
        <v>464</v>
      </c>
      <c r="B499" s="175">
        <v>75</v>
      </c>
    </row>
    <row r="500" spans="1:2" ht="15" customHeight="1">
      <c r="A500" s="172" t="s">
        <v>465</v>
      </c>
      <c r="B500" s="175">
        <v>2060</v>
      </c>
    </row>
    <row r="501" spans="1:2" ht="15" customHeight="1">
      <c r="A501" s="172" t="s">
        <v>466</v>
      </c>
      <c r="B501" s="175">
        <v>23</v>
      </c>
    </row>
    <row r="502" spans="1:2" ht="15" customHeight="1">
      <c r="A502" s="172" t="s">
        <v>467</v>
      </c>
      <c r="B502" s="175">
        <v>205</v>
      </c>
    </row>
    <row r="503" spans="1:2" ht="15" customHeight="1">
      <c r="A503" s="172" t="s">
        <v>468</v>
      </c>
      <c r="B503" s="175"/>
    </row>
    <row r="504" spans="1:2" ht="15" customHeight="1">
      <c r="A504" s="172" t="s">
        <v>469</v>
      </c>
      <c r="B504" s="175">
        <v>454</v>
      </c>
    </row>
    <row r="505" spans="1:2" ht="15" customHeight="1">
      <c r="A505" s="172" t="s">
        <v>470</v>
      </c>
      <c r="B505" s="175"/>
    </row>
    <row r="506" spans="1:2" ht="15" customHeight="1">
      <c r="A506" s="172" t="s">
        <v>471</v>
      </c>
      <c r="B506" s="175"/>
    </row>
    <row r="507" spans="1:2" ht="15" customHeight="1">
      <c r="A507" s="172" t="s">
        <v>472</v>
      </c>
      <c r="B507" s="175"/>
    </row>
    <row r="508" spans="1:2" ht="15" customHeight="1">
      <c r="A508" s="172" t="s">
        <v>473</v>
      </c>
      <c r="B508" s="175">
        <v>1034</v>
      </c>
    </row>
    <row r="509" spans="1:2" ht="15" customHeight="1">
      <c r="A509" s="172" t="s">
        <v>474</v>
      </c>
      <c r="B509" s="175">
        <v>495</v>
      </c>
    </row>
    <row r="510" spans="1:2" ht="15" customHeight="1">
      <c r="A510" s="172" t="s">
        <v>134</v>
      </c>
      <c r="B510" s="175">
        <v>19</v>
      </c>
    </row>
    <row r="511" spans="1:2" ht="15" customHeight="1">
      <c r="A511" s="172" t="s">
        <v>135</v>
      </c>
      <c r="B511" s="175"/>
    </row>
    <row r="512" spans="1:2" ht="15" customHeight="1">
      <c r="A512" s="172" t="s">
        <v>136</v>
      </c>
      <c r="B512" s="175"/>
    </row>
    <row r="513" spans="1:2" ht="15" customHeight="1">
      <c r="A513" s="172" t="s">
        <v>475</v>
      </c>
      <c r="B513" s="175">
        <v>66</v>
      </c>
    </row>
    <row r="514" spans="1:2" ht="15" customHeight="1">
      <c r="A514" s="172" t="s">
        <v>476</v>
      </c>
      <c r="B514" s="175">
        <v>393</v>
      </c>
    </row>
    <row r="515" spans="1:2" ht="15" customHeight="1">
      <c r="A515" s="172" t="s">
        <v>477</v>
      </c>
      <c r="B515" s="175"/>
    </row>
    <row r="516" spans="1:2" ht="15" customHeight="1">
      <c r="A516" s="172" t="s">
        <v>478</v>
      </c>
      <c r="B516" s="175">
        <v>17</v>
      </c>
    </row>
    <row r="517" spans="1:2" ht="15" customHeight="1">
      <c r="A517" s="172" t="s">
        <v>479</v>
      </c>
      <c r="B517" s="175">
        <v>883</v>
      </c>
    </row>
    <row r="518" spans="1:2" ht="15" customHeight="1">
      <c r="A518" s="172" t="s">
        <v>134</v>
      </c>
      <c r="B518" s="175"/>
    </row>
    <row r="519" spans="1:2" ht="15" customHeight="1">
      <c r="A519" s="172" t="s">
        <v>135</v>
      </c>
      <c r="B519" s="175"/>
    </row>
    <row r="520" spans="1:2" ht="15" customHeight="1">
      <c r="A520" s="172" t="s">
        <v>136</v>
      </c>
      <c r="B520" s="175"/>
    </row>
    <row r="521" spans="1:2" ht="15" customHeight="1">
      <c r="A521" s="172" t="s">
        <v>480</v>
      </c>
      <c r="B521" s="175"/>
    </row>
    <row r="522" spans="1:2" ht="15" customHeight="1">
      <c r="A522" s="172" t="s">
        <v>481</v>
      </c>
      <c r="B522" s="175">
        <v>11</v>
      </c>
    </row>
    <row r="523" spans="1:2" ht="15" customHeight="1">
      <c r="A523" s="172" t="s">
        <v>482</v>
      </c>
      <c r="B523" s="175">
        <v>15</v>
      </c>
    </row>
    <row r="524" spans="1:2" ht="15" customHeight="1">
      <c r="A524" s="172" t="s">
        <v>483</v>
      </c>
      <c r="B524" s="175">
        <v>133</v>
      </c>
    </row>
    <row r="525" spans="1:2" ht="15" customHeight="1">
      <c r="A525" s="172" t="s">
        <v>484</v>
      </c>
      <c r="B525" s="175">
        <v>441</v>
      </c>
    </row>
    <row r="526" spans="1:2" ht="15" customHeight="1">
      <c r="A526" s="172" t="s">
        <v>485</v>
      </c>
      <c r="B526" s="175"/>
    </row>
    <row r="527" spans="1:2" ht="15" customHeight="1">
      <c r="A527" s="172" t="s">
        <v>486</v>
      </c>
      <c r="B527" s="175">
        <v>283</v>
      </c>
    </row>
    <row r="528" spans="1:2" ht="15" customHeight="1">
      <c r="A528" s="172" t="s">
        <v>487</v>
      </c>
      <c r="B528" s="175">
        <v>449</v>
      </c>
    </row>
    <row r="529" spans="1:2" ht="15" customHeight="1">
      <c r="A529" s="172" t="s">
        <v>134</v>
      </c>
      <c r="B529" s="175">
        <v>106</v>
      </c>
    </row>
    <row r="530" spans="1:2" ht="15" customHeight="1">
      <c r="A530" s="172" t="s">
        <v>135</v>
      </c>
      <c r="B530" s="175"/>
    </row>
    <row r="531" spans="1:2" ht="15" customHeight="1">
      <c r="A531" s="172" t="s">
        <v>136</v>
      </c>
      <c r="B531" s="175"/>
    </row>
    <row r="532" spans="1:2" ht="15" customHeight="1">
      <c r="A532" s="172" t="s">
        <v>488</v>
      </c>
      <c r="B532" s="175"/>
    </row>
    <row r="533" spans="1:2" ht="15" customHeight="1">
      <c r="A533" s="172" t="s">
        <v>489</v>
      </c>
      <c r="B533" s="175">
        <v>137</v>
      </c>
    </row>
    <row r="534" spans="1:2" ht="15" customHeight="1">
      <c r="A534" s="172" t="s">
        <v>490</v>
      </c>
      <c r="B534" s="175"/>
    </row>
    <row r="535" spans="1:2" ht="15" customHeight="1">
      <c r="A535" s="172" t="s">
        <v>491</v>
      </c>
      <c r="B535" s="175">
        <v>145</v>
      </c>
    </row>
    <row r="536" spans="1:2" ht="15" customHeight="1">
      <c r="A536" s="172" t="s">
        <v>492</v>
      </c>
      <c r="B536" s="175">
        <v>61</v>
      </c>
    </row>
    <row r="537" spans="1:2" ht="15" customHeight="1">
      <c r="A537" s="172" t="s">
        <v>493</v>
      </c>
      <c r="B537" s="175">
        <v>4140</v>
      </c>
    </row>
    <row r="538" spans="1:2" ht="15" customHeight="1">
      <c r="A538" s="172" t="s">
        <v>134</v>
      </c>
      <c r="B538" s="175">
        <v>562</v>
      </c>
    </row>
    <row r="539" spans="1:2" ht="15" customHeight="1">
      <c r="A539" s="172" t="s">
        <v>135</v>
      </c>
      <c r="B539" s="175"/>
    </row>
    <row r="540" spans="1:2" ht="15" customHeight="1">
      <c r="A540" s="172" t="s">
        <v>136</v>
      </c>
      <c r="B540" s="175"/>
    </row>
    <row r="541" spans="1:2" ht="15" customHeight="1">
      <c r="A541" s="172" t="s">
        <v>494</v>
      </c>
      <c r="B541" s="175">
        <v>16</v>
      </c>
    </row>
    <row r="542" spans="1:2" ht="15" customHeight="1">
      <c r="A542" s="172" t="s">
        <v>495</v>
      </c>
      <c r="B542" s="175">
        <v>255</v>
      </c>
    </row>
    <row r="543" spans="1:2" ht="15" customHeight="1">
      <c r="A543" s="172" t="s">
        <v>496</v>
      </c>
      <c r="B543" s="175">
        <v>2376</v>
      </c>
    </row>
    <row r="544" spans="1:2" ht="15" customHeight="1">
      <c r="A544" s="172" t="s">
        <v>497</v>
      </c>
      <c r="B544" s="175">
        <v>931</v>
      </c>
    </row>
    <row r="545" spans="1:2" ht="15" customHeight="1">
      <c r="A545" s="172" t="s">
        <v>498</v>
      </c>
      <c r="B545" s="175">
        <v>4778</v>
      </c>
    </row>
    <row r="546" spans="1:2" ht="15" customHeight="1">
      <c r="A546" s="172" t="s">
        <v>499</v>
      </c>
      <c r="B546" s="175"/>
    </row>
    <row r="547" spans="1:2" ht="15" customHeight="1">
      <c r="A547" s="172" t="s">
        <v>500</v>
      </c>
      <c r="B547" s="175"/>
    </row>
    <row r="548" spans="1:2" ht="15" customHeight="1">
      <c r="A548" s="172" t="s">
        <v>501</v>
      </c>
      <c r="B548" s="175">
        <v>4778</v>
      </c>
    </row>
    <row r="549" spans="1:2" ht="15" customHeight="1">
      <c r="A549" s="172" t="s">
        <v>502</v>
      </c>
      <c r="B549" s="174">
        <f>69629+3000</f>
        <v>72629</v>
      </c>
    </row>
    <row r="550" spans="1:2" ht="15" customHeight="1">
      <c r="A550" s="172" t="s">
        <v>503</v>
      </c>
      <c r="B550" s="175">
        <v>4973</v>
      </c>
    </row>
    <row r="551" spans="1:2" ht="15" customHeight="1">
      <c r="A551" s="172" t="s">
        <v>134</v>
      </c>
      <c r="B551" s="175">
        <v>1485</v>
      </c>
    </row>
    <row r="552" spans="1:2" ht="15" customHeight="1">
      <c r="A552" s="172" t="s">
        <v>135</v>
      </c>
      <c r="B552" s="175">
        <v>1</v>
      </c>
    </row>
    <row r="553" spans="1:2" ht="15" customHeight="1">
      <c r="A553" s="172" t="s">
        <v>136</v>
      </c>
      <c r="B553" s="175"/>
    </row>
    <row r="554" spans="1:2" ht="15" customHeight="1">
      <c r="A554" s="172" t="s">
        <v>504</v>
      </c>
      <c r="B554" s="175"/>
    </row>
    <row r="555" spans="1:2" ht="15" customHeight="1">
      <c r="A555" s="172" t="s">
        <v>505</v>
      </c>
      <c r="B555" s="175">
        <v>211</v>
      </c>
    </row>
    <row r="556" spans="1:2" ht="15" customHeight="1">
      <c r="A556" s="172" t="s">
        <v>506</v>
      </c>
      <c r="B556" s="175">
        <v>230</v>
      </c>
    </row>
    <row r="557" spans="1:2" ht="15" customHeight="1">
      <c r="A557" s="172" t="s">
        <v>507</v>
      </c>
      <c r="B557" s="175">
        <v>21</v>
      </c>
    </row>
    <row r="558" spans="1:2" ht="15" customHeight="1">
      <c r="A558" s="172" t="s">
        <v>175</v>
      </c>
      <c r="B558" s="175"/>
    </row>
    <row r="559" spans="1:2" ht="15" customHeight="1">
      <c r="A559" s="172" t="s">
        <v>508</v>
      </c>
      <c r="B559" s="175">
        <v>1220</v>
      </c>
    </row>
    <row r="560" spans="1:2" ht="15" customHeight="1">
      <c r="A560" s="172" t="s">
        <v>509</v>
      </c>
      <c r="B560" s="175"/>
    </row>
    <row r="561" spans="1:2" ht="15" customHeight="1">
      <c r="A561" s="172" t="s">
        <v>510</v>
      </c>
      <c r="B561" s="175">
        <v>5</v>
      </c>
    </row>
    <row r="562" spans="1:2" ht="15" customHeight="1">
      <c r="A562" s="172" t="s">
        <v>511</v>
      </c>
      <c r="B562" s="175">
        <v>31</v>
      </c>
    </row>
    <row r="563" spans="1:2" ht="15" customHeight="1">
      <c r="A563" s="172" t="s">
        <v>512</v>
      </c>
      <c r="B563" s="175"/>
    </row>
    <row r="564" spans="1:2" ht="15" customHeight="1">
      <c r="A564" s="172" t="s">
        <v>513</v>
      </c>
      <c r="B564" s="175"/>
    </row>
    <row r="565" spans="1:2" ht="15" customHeight="1">
      <c r="A565" s="172" t="s">
        <v>514</v>
      </c>
      <c r="B565" s="175"/>
    </row>
    <row r="566" spans="1:2" ht="15" customHeight="1">
      <c r="A566" s="172" t="s">
        <v>515</v>
      </c>
      <c r="B566" s="175">
        <v>440</v>
      </c>
    </row>
    <row r="567" spans="1:2" ht="15" customHeight="1">
      <c r="A567" s="172" t="s">
        <v>143</v>
      </c>
      <c r="B567" s="175">
        <v>650</v>
      </c>
    </row>
    <row r="568" spans="1:3" ht="15" customHeight="1">
      <c r="A568" s="172" t="s">
        <v>516</v>
      </c>
      <c r="B568" s="175">
        <v>679</v>
      </c>
      <c r="C568" s="166"/>
    </row>
    <row r="569" spans="1:3" ht="15" customHeight="1">
      <c r="A569" s="172" t="s">
        <v>517</v>
      </c>
      <c r="B569" s="175">
        <v>1117</v>
      </c>
      <c r="C569" s="166"/>
    </row>
    <row r="570" spans="1:2" ht="15" customHeight="1">
      <c r="A570" s="172" t="s">
        <v>134</v>
      </c>
      <c r="B570" s="175">
        <v>741</v>
      </c>
    </row>
    <row r="571" spans="1:2" ht="15" customHeight="1">
      <c r="A571" s="172" t="s">
        <v>135</v>
      </c>
      <c r="B571" s="175">
        <v>177</v>
      </c>
    </row>
    <row r="572" spans="1:2" ht="15" customHeight="1">
      <c r="A572" s="172" t="s">
        <v>136</v>
      </c>
      <c r="B572" s="175"/>
    </row>
    <row r="573" spans="1:2" ht="15" customHeight="1">
      <c r="A573" s="172" t="s">
        <v>518</v>
      </c>
      <c r="B573" s="175"/>
    </row>
    <row r="574" spans="1:2" ht="15" customHeight="1">
      <c r="A574" s="172" t="s">
        <v>519</v>
      </c>
      <c r="B574" s="175"/>
    </row>
    <row r="575" spans="1:2" ht="15" customHeight="1">
      <c r="A575" s="172" t="s">
        <v>520</v>
      </c>
      <c r="B575" s="175"/>
    </row>
    <row r="576" spans="1:2" ht="15" customHeight="1">
      <c r="A576" s="172" t="s">
        <v>521</v>
      </c>
      <c r="B576" s="175">
        <v>199</v>
      </c>
    </row>
    <row r="577" spans="1:2" ht="15" customHeight="1">
      <c r="A577" s="172" t="s">
        <v>522</v>
      </c>
      <c r="B577" s="175"/>
    </row>
    <row r="578" spans="1:2" ht="15" customHeight="1">
      <c r="A578" s="172" t="s">
        <v>523</v>
      </c>
      <c r="B578" s="175"/>
    </row>
    <row r="579" spans="1:2" ht="15" customHeight="1">
      <c r="A579" s="172" t="s">
        <v>524</v>
      </c>
      <c r="B579" s="175">
        <v>49694</v>
      </c>
    </row>
    <row r="580" spans="1:2" ht="15" customHeight="1">
      <c r="A580" s="172" t="s">
        <v>525</v>
      </c>
      <c r="B580" s="175">
        <v>943</v>
      </c>
    </row>
    <row r="581" spans="1:2" ht="15" customHeight="1">
      <c r="A581" s="172" t="s">
        <v>526</v>
      </c>
      <c r="B581" s="175">
        <v>267</v>
      </c>
    </row>
    <row r="582" spans="1:2" ht="15" customHeight="1">
      <c r="A582" s="172" t="s">
        <v>527</v>
      </c>
      <c r="B582" s="175"/>
    </row>
    <row r="583" spans="1:2" ht="15" customHeight="1">
      <c r="A583" s="172" t="s">
        <v>528</v>
      </c>
      <c r="B583" s="175">
        <v>10919</v>
      </c>
    </row>
    <row r="584" spans="1:2" ht="15" customHeight="1">
      <c r="A584" s="172" t="s">
        <v>529</v>
      </c>
      <c r="B584" s="175"/>
    </row>
    <row r="585" spans="1:2" ht="15" customHeight="1">
      <c r="A585" s="172" t="s">
        <v>530</v>
      </c>
      <c r="B585" s="175">
        <v>34765</v>
      </c>
    </row>
    <row r="586" spans="1:2" ht="15" customHeight="1">
      <c r="A586" s="172" t="s">
        <v>531</v>
      </c>
      <c r="B586" s="175">
        <v>2800</v>
      </c>
    </row>
    <row r="587" spans="1:2" ht="15" customHeight="1">
      <c r="A587" s="172" t="s">
        <v>532</v>
      </c>
      <c r="B587" s="175"/>
    </row>
    <row r="588" spans="1:2" ht="15" customHeight="1">
      <c r="A588" s="172" t="s">
        <v>533</v>
      </c>
      <c r="B588" s="175"/>
    </row>
    <row r="589" spans="1:2" ht="15" customHeight="1">
      <c r="A589" s="172" t="s">
        <v>534</v>
      </c>
      <c r="B589" s="175"/>
    </row>
    <row r="590" spans="1:2" ht="15" customHeight="1">
      <c r="A590" s="172" t="s">
        <v>535</v>
      </c>
      <c r="B590" s="175"/>
    </row>
    <row r="591" spans="1:2" ht="15" customHeight="1">
      <c r="A591" s="172" t="s">
        <v>536</v>
      </c>
      <c r="B591" s="175"/>
    </row>
    <row r="592" spans="1:2" ht="15" customHeight="1">
      <c r="A592" s="172" t="s">
        <v>537</v>
      </c>
      <c r="B592" s="175">
        <v>461</v>
      </c>
    </row>
    <row r="593" spans="1:2" ht="15" customHeight="1">
      <c r="A593" s="172" t="s">
        <v>538</v>
      </c>
      <c r="B593" s="175"/>
    </row>
    <row r="594" spans="1:2" ht="15" customHeight="1">
      <c r="A594" s="172" t="s">
        <v>539</v>
      </c>
      <c r="B594" s="175"/>
    </row>
    <row r="595" spans="1:2" ht="15" customHeight="1">
      <c r="A595" s="172" t="s">
        <v>540</v>
      </c>
      <c r="B595" s="175"/>
    </row>
    <row r="596" spans="1:2" ht="15" customHeight="1">
      <c r="A596" s="172" t="s">
        <v>541</v>
      </c>
      <c r="B596" s="175">
        <v>32</v>
      </c>
    </row>
    <row r="597" spans="1:2" ht="15" customHeight="1">
      <c r="A597" s="172" t="s">
        <v>542</v>
      </c>
      <c r="B597" s="175"/>
    </row>
    <row r="598" spans="1:2" ht="15" customHeight="1">
      <c r="A598" s="172" t="s">
        <v>543</v>
      </c>
      <c r="B598" s="175"/>
    </row>
    <row r="599" spans="1:2" ht="15" customHeight="1">
      <c r="A599" s="172" t="s">
        <v>544</v>
      </c>
      <c r="B599" s="175"/>
    </row>
    <row r="600" spans="1:2" ht="15" customHeight="1">
      <c r="A600" s="172" t="s">
        <v>545</v>
      </c>
      <c r="B600" s="175"/>
    </row>
    <row r="601" spans="1:2" ht="15" customHeight="1">
      <c r="A601" s="172" t="s">
        <v>546</v>
      </c>
      <c r="B601" s="175">
        <v>429</v>
      </c>
    </row>
    <row r="602" spans="1:2" ht="15" customHeight="1">
      <c r="A602" s="172" t="s">
        <v>547</v>
      </c>
      <c r="B602" s="175">
        <v>3455</v>
      </c>
    </row>
    <row r="603" spans="1:2" ht="15" customHeight="1">
      <c r="A603" s="172" t="s">
        <v>548</v>
      </c>
      <c r="B603" s="175">
        <v>2236</v>
      </c>
    </row>
    <row r="604" spans="1:2" ht="15" customHeight="1">
      <c r="A604" s="172" t="s">
        <v>549</v>
      </c>
      <c r="B604" s="175">
        <v>3</v>
      </c>
    </row>
    <row r="605" spans="1:2" ht="15" customHeight="1">
      <c r="A605" s="172" t="s">
        <v>550</v>
      </c>
      <c r="B605" s="175"/>
    </row>
    <row r="606" spans="1:2" ht="15" customHeight="1">
      <c r="A606" s="172" t="s">
        <v>551</v>
      </c>
      <c r="B606" s="175"/>
    </row>
    <row r="607" spans="1:2" ht="15" customHeight="1">
      <c r="A607" s="172" t="s">
        <v>552</v>
      </c>
      <c r="B607" s="175"/>
    </row>
    <row r="608" spans="1:2" ht="15" customHeight="1">
      <c r="A608" s="172" t="s">
        <v>553</v>
      </c>
      <c r="B608" s="175"/>
    </row>
    <row r="609" spans="1:2" ht="15" customHeight="1">
      <c r="A609" s="172" t="s">
        <v>554</v>
      </c>
      <c r="B609" s="175"/>
    </row>
    <row r="610" spans="1:2" ht="15" customHeight="1">
      <c r="A610" s="172" t="s">
        <v>555</v>
      </c>
      <c r="B610" s="175">
        <v>1216</v>
      </c>
    </row>
    <row r="611" spans="1:2" ht="15" customHeight="1">
      <c r="A611" s="172" t="s">
        <v>556</v>
      </c>
      <c r="B611" s="175">
        <v>3306</v>
      </c>
    </row>
    <row r="612" spans="1:2" ht="15" customHeight="1">
      <c r="A612" s="172" t="s">
        <v>557</v>
      </c>
      <c r="B612" s="175"/>
    </row>
    <row r="613" spans="1:2" ht="15" customHeight="1">
      <c r="A613" s="172" t="s">
        <v>558</v>
      </c>
      <c r="B613" s="175">
        <v>318</v>
      </c>
    </row>
    <row r="614" spans="1:2" ht="15" customHeight="1">
      <c r="A614" s="172" t="s">
        <v>559</v>
      </c>
      <c r="B614" s="175">
        <v>52</v>
      </c>
    </row>
    <row r="615" spans="1:2" ht="15" customHeight="1">
      <c r="A615" s="172" t="s">
        <v>560</v>
      </c>
      <c r="B615" s="175">
        <v>64</v>
      </c>
    </row>
    <row r="616" spans="1:2" ht="15" customHeight="1">
      <c r="A616" s="172" t="s">
        <v>561</v>
      </c>
      <c r="B616" s="175">
        <v>1150</v>
      </c>
    </row>
    <row r="617" spans="1:2" ht="15" customHeight="1">
      <c r="A617" s="172" t="s">
        <v>562</v>
      </c>
      <c r="B617" s="175">
        <v>1722</v>
      </c>
    </row>
    <row r="618" spans="1:2" ht="15" customHeight="1">
      <c r="A618" s="172" t="s">
        <v>563</v>
      </c>
      <c r="B618" s="175">
        <v>2599</v>
      </c>
    </row>
    <row r="619" spans="1:2" ht="15" customHeight="1">
      <c r="A619" s="172" t="s">
        <v>564</v>
      </c>
      <c r="B619" s="175">
        <v>155</v>
      </c>
    </row>
    <row r="620" spans="1:2" ht="15" customHeight="1">
      <c r="A620" s="172" t="s">
        <v>565</v>
      </c>
      <c r="B620" s="175"/>
    </row>
    <row r="621" spans="1:2" ht="15" customHeight="1">
      <c r="A621" s="172" t="s">
        <v>566</v>
      </c>
      <c r="B621" s="175"/>
    </row>
    <row r="622" spans="1:2" ht="15" customHeight="1">
      <c r="A622" s="172" t="s">
        <v>567</v>
      </c>
      <c r="B622" s="175"/>
    </row>
    <row r="623" spans="1:2" ht="15" customHeight="1">
      <c r="A623" s="172" t="s">
        <v>568</v>
      </c>
      <c r="B623" s="175">
        <v>2285</v>
      </c>
    </row>
    <row r="624" spans="1:2" ht="15" customHeight="1">
      <c r="A624" s="172" t="s">
        <v>569</v>
      </c>
      <c r="B624" s="175">
        <v>45</v>
      </c>
    </row>
    <row r="625" spans="1:2" ht="15" customHeight="1">
      <c r="A625" s="172" t="s">
        <v>570</v>
      </c>
      <c r="B625" s="175">
        <v>114</v>
      </c>
    </row>
    <row r="626" spans="1:2" ht="15" customHeight="1">
      <c r="A626" s="172" t="s">
        <v>571</v>
      </c>
      <c r="B626" s="175">
        <v>1255</v>
      </c>
    </row>
    <row r="627" spans="1:2" ht="15" customHeight="1">
      <c r="A627" s="172" t="s">
        <v>134</v>
      </c>
      <c r="B627" s="175">
        <v>178</v>
      </c>
    </row>
    <row r="628" spans="1:2" ht="15" customHeight="1">
      <c r="A628" s="172" t="s">
        <v>135</v>
      </c>
      <c r="B628" s="175"/>
    </row>
    <row r="629" spans="1:2" ht="15" customHeight="1">
      <c r="A629" s="172" t="s">
        <v>136</v>
      </c>
      <c r="B629" s="175"/>
    </row>
    <row r="630" spans="1:2" ht="15" customHeight="1">
      <c r="A630" s="172" t="s">
        <v>572</v>
      </c>
      <c r="B630" s="175">
        <v>68</v>
      </c>
    </row>
    <row r="631" spans="1:2" ht="15" customHeight="1">
      <c r="A631" s="172" t="s">
        <v>573</v>
      </c>
      <c r="B631" s="175">
        <v>66</v>
      </c>
    </row>
    <row r="632" spans="1:2" ht="15" customHeight="1">
      <c r="A632" s="172" t="s">
        <v>574</v>
      </c>
      <c r="B632" s="175">
        <v>15</v>
      </c>
    </row>
    <row r="633" spans="1:2" ht="15" customHeight="1">
      <c r="A633" s="172" t="s">
        <v>575</v>
      </c>
      <c r="B633" s="175"/>
    </row>
    <row r="634" spans="1:2" ht="15" customHeight="1">
      <c r="A634" s="172" t="s">
        <v>576</v>
      </c>
      <c r="B634" s="175">
        <v>928</v>
      </c>
    </row>
    <row r="635" spans="1:2" ht="15" customHeight="1">
      <c r="A635" s="172" t="s">
        <v>577</v>
      </c>
      <c r="B635" s="175">
        <v>135</v>
      </c>
    </row>
    <row r="636" spans="1:2" ht="15" customHeight="1">
      <c r="A636" s="172" t="s">
        <v>134</v>
      </c>
      <c r="B636" s="175">
        <v>92</v>
      </c>
    </row>
    <row r="637" spans="1:2" ht="15" customHeight="1">
      <c r="A637" s="172" t="s">
        <v>135</v>
      </c>
      <c r="B637" s="175"/>
    </row>
    <row r="638" spans="1:2" ht="15" customHeight="1">
      <c r="A638" s="172" t="s">
        <v>136</v>
      </c>
      <c r="B638" s="175"/>
    </row>
    <row r="639" spans="1:2" ht="15" customHeight="1">
      <c r="A639" s="172" t="s">
        <v>578</v>
      </c>
      <c r="B639" s="175">
        <v>43</v>
      </c>
    </row>
    <row r="640" spans="1:2" ht="15" customHeight="1">
      <c r="A640" s="172" t="s">
        <v>579</v>
      </c>
      <c r="B640" s="175"/>
    </row>
    <row r="641" spans="1:2" ht="15" customHeight="1">
      <c r="A641" s="172" t="s">
        <v>580</v>
      </c>
      <c r="B641" s="175"/>
    </row>
    <row r="642" spans="1:2" ht="15" customHeight="1">
      <c r="A642" s="172" t="s">
        <v>581</v>
      </c>
      <c r="B642" s="175"/>
    </row>
    <row r="643" spans="1:2" ht="15" customHeight="1">
      <c r="A643" s="172" t="s">
        <v>582</v>
      </c>
      <c r="B643" s="175">
        <v>326</v>
      </c>
    </row>
    <row r="644" spans="1:2" ht="15" customHeight="1">
      <c r="A644" s="172" t="s">
        <v>583</v>
      </c>
      <c r="B644" s="175">
        <v>25</v>
      </c>
    </row>
    <row r="645" spans="1:2" ht="15" customHeight="1">
      <c r="A645" s="172" t="s">
        <v>584</v>
      </c>
      <c r="B645" s="175">
        <v>301</v>
      </c>
    </row>
    <row r="646" spans="1:2" ht="15" customHeight="1">
      <c r="A646" s="172" t="s">
        <v>585</v>
      </c>
      <c r="B646" s="175"/>
    </row>
    <row r="647" spans="1:2" ht="15" customHeight="1">
      <c r="A647" s="172" t="s">
        <v>586</v>
      </c>
      <c r="B647" s="175"/>
    </row>
    <row r="648" spans="1:2" ht="15" customHeight="1">
      <c r="A648" s="172" t="s">
        <v>587</v>
      </c>
      <c r="B648" s="175"/>
    </row>
    <row r="649" spans="1:2" ht="15" customHeight="1">
      <c r="A649" s="172" t="s">
        <v>588</v>
      </c>
      <c r="B649" s="175"/>
    </row>
    <row r="650" spans="1:2" ht="15" customHeight="1">
      <c r="A650" s="172" t="s">
        <v>589</v>
      </c>
      <c r="B650" s="175"/>
    </row>
    <row r="651" spans="1:2" ht="15" customHeight="1">
      <c r="A651" s="172" t="s">
        <v>590</v>
      </c>
      <c r="B651" s="175"/>
    </row>
    <row r="652" spans="1:2" ht="15" customHeight="1">
      <c r="A652" s="172" t="s">
        <v>591</v>
      </c>
      <c r="B652" s="175"/>
    </row>
    <row r="653" spans="1:2" ht="15" customHeight="1">
      <c r="A653" s="172" t="s">
        <v>592</v>
      </c>
      <c r="B653" s="175"/>
    </row>
    <row r="654" spans="1:2" ht="15" customHeight="1">
      <c r="A654" s="172" t="s">
        <v>593</v>
      </c>
      <c r="B654" s="175"/>
    </row>
    <row r="655" spans="1:2" ht="15" customHeight="1">
      <c r="A655" s="172" t="s">
        <v>594</v>
      </c>
      <c r="B655" s="175">
        <v>27</v>
      </c>
    </row>
    <row r="656" spans="1:2" ht="15" customHeight="1">
      <c r="A656" s="172" t="s">
        <v>595</v>
      </c>
      <c r="B656" s="175"/>
    </row>
    <row r="657" spans="1:2" ht="15" customHeight="1">
      <c r="A657" s="172" t="s">
        <v>596</v>
      </c>
      <c r="B657" s="175"/>
    </row>
    <row r="658" spans="1:2" ht="15" customHeight="1">
      <c r="A658" s="172" t="s">
        <v>597</v>
      </c>
      <c r="B658" s="175">
        <v>27</v>
      </c>
    </row>
    <row r="659" spans="1:2" ht="15" customHeight="1">
      <c r="A659" s="172" t="s">
        <v>598</v>
      </c>
      <c r="B659" s="175">
        <v>965</v>
      </c>
    </row>
    <row r="660" spans="1:2" ht="15" customHeight="1">
      <c r="A660" s="172" t="s">
        <v>599</v>
      </c>
      <c r="B660" s="175">
        <v>214</v>
      </c>
    </row>
    <row r="661" spans="1:2" ht="15" customHeight="1">
      <c r="A661" s="172" t="s">
        <v>600</v>
      </c>
      <c r="B661" s="175">
        <v>726</v>
      </c>
    </row>
    <row r="662" spans="1:2" ht="15" customHeight="1">
      <c r="A662" s="172" t="s">
        <v>601</v>
      </c>
      <c r="B662" s="175">
        <v>25</v>
      </c>
    </row>
    <row r="663" spans="1:2" ht="15" customHeight="1">
      <c r="A663" s="172" t="s">
        <v>602</v>
      </c>
      <c r="B663" s="175">
        <v>1560</v>
      </c>
    </row>
    <row r="664" spans="1:2" ht="15" customHeight="1">
      <c r="A664" s="172" t="s">
        <v>134</v>
      </c>
      <c r="B664" s="175">
        <v>66</v>
      </c>
    </row>
    <row r="665" spans="1:2" ht="15" customHeight="1">
      <c r="A665" s="172" t="s">
        <v>135</v>
      </c>
      <c r="B665" s="175"/>
    </row>
    <row r="666" spans="1:2" ht="15" customHeight="1">
      <c r="A666" s="172" t="s">
        <v>136</v>
      </c>
      <c r="B666" s="175"/>
    </row>
    <row r="667" spans="1:2" ht="15" customHeight="1">
      <c r="A667" s="172" t="s">
        <v>603</v>
      </c>
      <c r="B667" s="175"/>
    </row>
    <row r="668" spans="1:2" ht="15" customHeight="1">
      <c r="A668" s="172" t="s">
        <v>604</v>
      </c>
      <c r="B668" s="175"/>
    </row>
    <row r="669" spans="1:2" ht="15" customHeight="1">
      <c r="A669" s="172" t="s">
        <v>143</v>
      </c>
      <c r="B669" s="175">
        <v>15</v>
      </c>
    </row>
    <row r="670" spans="1:2" ht="15" customHeight="1">
      <c r="A670" s="172" t="s">
        <v>605</v>
      </c>
      <c r="B670" s="175">
        <v>1479</v>
      </c>
    </row>
    <row r="671" spans="1:2" ht="15" customHeight="1">
      <c r="A671" s="172" t="s">
        <v>606</v>
      </c>
      <c r="B671" s="175"/>
    </row>
    <row r="672" spans="1:2" ht="15" customHeight="1">
      <c r="A672" s="172" t="s">
        <v>607</v>
      </c>
      <c r="B672" s="175"/>
    </row>
    <row r="673" spans="1:2" ht="15" customHeight="1">
      <c r="A673" s="172" t="s">
        <v>608</v>
      </c>
      <c r="B673" s="175"/>
    </row>
    <row r="674" spans="1:2" ht="15" customHeight="1">
      <c r="A674" s="172" t="s">
        <v>609</v>
      </c>
      <c r="B674" s="175">
        <v>2756</v>
      </c>
    </row>
    <row r="675" spans="1:2" ht="15" customHeight="1">
      <c r="A675" s="172" t="s">
        <v>610</v>
      </c>
      <c r="B675" s="175">
        <v>2756</v>
      </c>
    </row>
    <row r="676" spans="1:2" ht="15" customHeight="1">
      <c r="A676" s="172" t="s">
        <v>611</v>
      </c>
      <c r="B676" s="174">
        <f>38823+10000</f>
        <v>48823</v>
      </c>
    </row>
    <row r="677" spans="1:2" ht="15" customHeight="1">
      <c r="A677" s="172" t="s">
        <v>612</v>
      </c>
      <c r="B677" s="175">
        <v>3422</v>
      </c>
    </row>
    <row r="678" spans="1:2" ht="15" customHeight="1">
      <c r="A678" s="172" t="s">
        <v>134</v>
      </c>
      <c r="B678" s="175">
        <v>1697</v>
      </c>
    </row>
    <row r="679" spans="1:2" ht="15" customHeight="1">
      <c r="A679" s="172" t="s">
        <v>135</v>
      </c>
      <c r="B679" s="175"/>
    </row>
    <row r="680" spans="1:2" ht="15" customHeight="1">
      <c r="A680" s="172" t="s">
        <v>136</v>
      </c>
      <c r="B680" s="175"/>
    </row>
    <row r="681" spans="1:2" ht="15" customHeight="1">
      <c r="A681" s="172" t="s">
        <v>613</v>
      </c>
      <c r="B681" s="175">
        <v>1725</v>
      </c>
    </row>
    <row r="682" spans="1:2" ht="15" customHeight="1">
      <c r="A682" s="172" t="s">
        <v>614</v>
      </c>
      <c r="B682" s="175">
        <v>4253</v>
      </c>
    </row>
    <row r="683" spans="1:2" ht="15" customHeight="1">
      <c r="A683" s="172" t="s">
        <v>615</v>
      </c>
      <c r="B683" s="175">
        <v>500</v>
      </c>
    </row>
    <row r="684" spans="1:2" ht="15" customHeight="1">
      <c r="A684" s="172" t="s">
        <v>616</v>
      </c>
      <c r="B684" s="175">
        <v>83</v>
      </c>
    </row>
    <row r="685" spans="1:2" ht="15" customHeight="1">
      <c r="A685" s="172" t="s">
        <v>617</v>
      </c>
      <c r="B685" s="175"/>
    </row>
    <row r="686" spans="1:2" ht="15" customHeight="1">
      <c r="A686" s="172" t="s">
        <v>618</v>
      </c>
      <c r="B686" s="175"/>
    </row>
    <row r="687" spans="1:3" ht="15" customHeight="1">
      <c r="A687" s="172" t="s">
        <v>619</v>
      </c>
      <c r="B687" s="175">
        <v>2059</v>
      </c>
      <c r="C687" s="166"/>
    </row>
    <row r="688" spans="1:2" ht="15" customHeight="1">
      <c r="A688" s="172" t="s">
        <v>620</v>
      </c>
      <c r="B688" s="175">
        <v>274</v>
      </c>
    </row>
    <row r="689" spans="1:2" ht="15" customHeight="1">
      <c r="A689" s="172" t="s">
        <v>621</v>
      </c>
      <c r="B689" s="175"/>
    </row>
    <row r="690" spans="1:2" ht="15" customHeight="1">
      <c r="A690" s="172" t="s">
        <v>622</v>
      </c>
      <c r="B690" s="175"/>
    </row>
    <row r="691" spans="1:2" ht="15" customHeight="1">
      <c r="A691" s="172" t="s">
        <v>623</v>
      </c>
      <c r="B691" s="175"/>
    </row>
    <row r="692" spans="1:2" ht="15" customHeight="1">
      <c r="A692" s="172" t="s">
        <v>624</v>
      </c>
      <c r="B692" s="175"/>
    </row>
    <row r="693" spans="1:2" ht="15" customHeight="1">
      <c r="A693" s="172" t="s">
        <v>625</v>
      </c>
      <c r="B693" s="175"/>
    </row>
    <row r="694" spans="1:2" ht="15" customHeight="1">
      <c r="A694" s="172" t="s">
        <v>626</v>
      </c>
      <c r="B694" s="175"/>
    </row>
    <row r="695" spans="1:2" ht="15" customHeight="1">
      <c r="A695" s="172" t="s">
        <v>627</v>
      </c>
      <c r="B695" s="175"/>
    </row>
    <row r="696" spans="1:2" ht="15" customHeight="1">
      <c r="A696" s="172" t="s">
        <v>628</v>
      </c>
      <c r="B696" s="175">
        <v>1337</v>
      </c>
    </row>
    <row r="697" spans="1:2" ht="15" customHeight="1">
      <c r="A697" s="172" t="s">
        <v>629</v>
      </c>
      <c r="B697" s="175">
        <v>236</v>
      </c>
    </row>
    <row r="698" spans="1:2" ht="15" customHeight="1">
      <c r="A698" s="172" t="s">
        <v>630</v>
      </c>
      <c r="B698" s="175"/>
    </row>
    <row r="699" spans="1:2" ht="15" customHeight="1">
      <c r="A699" s="172" t="s">
        <v>631</v>
      </c>
      <c r="B699" s="175"/>
    </row>
    <row r="700" spans="1:2" ht="15" customHeight="1">
      <c r="A700" s="172" t="s">
        <v>632</v>
      </c>
      <c r="B700" s="175">
        <v>236</v>
      </c>
    </row>
    <row r="701" spans="1:2" ht="15" customHeight="1">
      <c r="A701" s="172" t="s">
        <v>633</v>
      </c>
      <c r="B701" s="175">
        <v>21059</v>
      </c>
    </row>
    <row r="702" spans="1:2" ht="15" customHeight="1">
      <c r="A702" s="172" t="s">
        <v>634</v>
      </c>
      <c r="B702" s="175">
        <v>2981</v>
      </c>
    </row>
    <row r="703" spans="1:2" ht="15" customHeight="1">
      <c r="A703" s="172" t="s">
        <v>635</v>
      </c>
      <c r="B703" s="175">
        <v>540</v>
      </c>
    </row>
    <row r="704" spans="1:2" ht="15" customHeight="1">
      <c r="A704" s="172" t="s">
        <v>636</v>
      </c>
      <c r="B704" s="175">
        <v>203</v>
      </c>
    </row>
    <row r="705" spans="1:2" ht="15" customHeight="1">
      <c r="A705" s="172" t="s">
        <v>637</v>
      </c>
      <c r="B705" s="175"/>
    </row>
    <row r="706" spans="1:2" ht="15" customHeight="1">
      <c r="A706" s="172" t="s">
        <v>638</v>
      </c>
      <c r="B706" s="175">
        <v>75</v>
      </c>
    </row>
    <row r="707" spans="1:2" ht="15" customHeight="1">
      <c r="A707" s="172" t="s">
        <v>639</v>
      </c>
      <c r="B707" s="175">
        <v>1099</v>
      </c>
    </row>
    <row r="708" spans="1:2" ht="15" customHeight="1">
      <c r="A708" s="172" t="s">
        <v>640</v>
      </c>
      <c r="B708" s="175">
        <v>25</v>
      </c>
    </row>
    <row r="709" spans="1:2" ht="15" customHeight="1">
      <c r="A709" s="172" t="s">
        <v>641</v>
      </c>
      <c r="B709" s="175">
        <v>35</v>
      </c>
    </row>
    <row r="710" spans="1:2" ht="15" customHeight="1">
      <c r="A710" s="172" t="s">
        <v>642</v>
      </c>
      <c r="B710" s="175">
        <v>2563</v>
      </c>
    </row>
    <row r="711" spans="1:2" ht="15" customHeight="1">
      <c r="A711" s="172" t="s">
        <v>643</v>
      </c>
      <c r="B711" s="175">
        <v>8540</v>
      </c>
    </row>
    <row r="712" spans="1:2" ht="15" customHeight="1">
      <c r="A712" s="172" t="s">
        <v>644</v>
      </c>
      <c r="B712" s="175">
        <v>4998</v>
      </c>
    </row>
    <row r="713" spans="1:2" ht="15" customHeight="1">
      <c r="A713" s="172" t="s">
        <v>645</v>
      </c>
      <c r="B713" s="175">
        <v>52</v>
      </c>
    </row>
    <row r="714" spans="1:2" ht="15" customHeight="1">
      <c r="A714" s="172" t="s">
        <v>646</v>
      </c>
      <c r="B714" s="175"/>
    </row>
    <row r="715" spans="1:2" ht="15" customHeight="1">
      <c r="A715" s="172" t="s">
        <v>647</v>
      </c>
      <c r="B715" s="175"/>
    </row>
    <row r="716" spans="1:2" ht="15" customHeight="1">
      <c r="A716" s="172" t="s">
        <v>648</v>
      </c>
      <c r="B716" s="175">
        <v>3695</v>
      </c>
    </row>
    <row r="717" spans="1:2" ht="15" customHeight="1">
      <c r="A717" s="172" t="s">
        <v>649</v>
      </c>
      <c r="B717" s="175"/>
    </row>
    <row r="718" spans="1:2" ht="15" customHeight="1">
      <c r="A718" s="172" t="s">
        <v>650</v>
      </c>
      <c r="B718" s="175">
        <v>1594</v>
      </c>
    </row>
    <row r="719" spans="1:2" ht="15" customHeight="1">
      <c r="A719" s="172" t="s">
        <v>651</v>
      </c>
      <c r="B719" s="175">
        <v>2101</v>
      </c>
    </row>
    <row r="720" spans="1:2" ht="15" customHeight="1">
      <c r="A720" s="172" t="s">
        <v>652</v>
      </c>
      <c r="B720" s="175">
        <v>9902</v>
      </c>
    </row>
    <row r="721" spans="1:2" ht="15" customHeight="1">
      <c r="A721" s="172" t="s">
        <v>653</v>
      </c>
      <c r="B721" s="175">
        <v>5396</v>
      </c>
    </row>
    <row r="722" spans="1:2" ht="15" customHeight="1">
      <c r="A722" s="172" t="s">
        <v>654</v>
      </c>
      <c r="B722" s="175">
        <v>4182</v>
      </c>
    </row>
    <row r="723" spans="1:2" ht="15" customHeight="1">
      <c r="A723" s="172" t="s">
        <v>655</v>
      </c>
      <c r="B723" s="175">
        <v>319</v>
      </c>
    </row>
    <row r="724" spans="1:2" ht="15" customHeight="1">
      <c r="A724" s="172" t="s">
        <v>656</v>
      </c>
      <c r="B724" s="175">
        <v>5</v>
      </c>
    </row>
    <row r="725" spans="1:2" ht="15" customHeight="1">
      <c r="A725" s="172" t="s">
        <v>657</v>
      </c>
      <c r="B725" s="175">
        <v>4346</v>
      </c>
    </row>
    <row r="726" spans="1:2" ht="15" customHeight="1">
      <c r="A726" s="172" t="s">
        <v>658</v>
      </c>
      <c r="B726" s="175">
        <v>1000</v>
      </c>
    </row>
    <row r="727" spans="1:2" ht="15" customHeight="1">
      <c r="A727" s="172" t="s">
        <v>659</v>
      </c>
      <c r="B727" s="175">
        <v>3346</v>
      </c>
    </row>
    <row r="728" spans="1:2" ht="15" customHeight="1">
      <c r="A728" s="172" t="s">
        <v>660</v>
      </c>
      <c r="B728" s="175"/>
    </row>
    <row r="729" spans="1:2" ht="15" customHeight="1">
      <c r="A729" s="172" t="s">
        <v>661</v>
      </c>
      <c r="B729" s="175">
        <v>472</v>
      </c>
    </row>
    <row r="730" spans="1:2" ht="15" customHeight="1">
      <c r="A730" s="172" t="s">
        <v>662</v>
      </c>
      <c r="B730" s="175">
        <v>19</v>
      </c>
    </row>
    <row r="731" spans="1:2" ht="15" customHeight="1">
      <c r="A731" s="172" t="s">
        <v>663</v>
      </c>
      <c r="B731" s="175">
        <v>385</v>
      </c>
    </row>
    <row r="732" spans="1:2" ht="15" customHeight="1">
      <c r="A732" s="172" t="s">
        <v>664</v>
      </c>
      <c r="B732" s="175">
        <v>68</v>
      </c>
    </row>
    <row r="733" spans="1:2" ht="15" customHeight="1">
      <c r="A733" s="172" t="s">
        <v>665</v>
      </c>
      <c r="B733" s="175">
        <v>13</v>
      </c>
    </row>
    <row r="734" spans="1:2" ht="15" customHeight="1">
      <c r="A734" s="172" t="s">
        <v>666</v>
      </c>
      <c r="B734" s="175">
        <v>13</v>
      </c>
    </row>
    <row r="735" spans="1:2" ht="15" customHeight="1">
      <c r="A735" s="172" t="s">
        <v>667</v>
      </c>
      <c r="B735" s="175"/>
    </row>
    <row r="736" spans="1:2" ht="15" customHeight="1">
      <c r="A736" s="172" t="s">
        <v>668</v>
      </c>
      <c r="B736" s="175">
        <v>613</v>
      </c>
    </row>
    <row r="737" spans="1:2" ht="15" customHeight="1">
      <c r="A737" s="172" t="s">
        <v>134</v>
      </c>
      <c r="B737" s="175">
        <v>136</v>
      </c>
    </row>
    <row r="738" spans="1:2" ht="15" customHeight="1">
      <c r="A738" s="172" t="s">
        <v>135</v>
      </c>
      <c r="B738" s="175">
        <v>13</v>
      </c>
    </row>
    <row r="739" spans="1:2" ht="15" customHeight="1">
      <c r="A739" s="172" t="s">
        <v>136</v>
      </c>
      <c r="B739" s="175">
        <v>4</v>
      </c>
    </row>
    <row r="740" spans="1:2" ht="15" customHeight="1">
      <c r="A740" s="172" t="s">
        <v>175</v>
      </c>
      <c r="B740" s="175"/>
    </row>
    <row r="741" spans="1:2" ht="15" customHeight="1">
      <c r="A741" s="172" t="s">
        <v>669</v>
      </c>
      <c r="B741" s="175">
        <v>215</v>
      </c>
    </row>
    <row r="742" spans="1:2" ht="15" customHeight="1">
      <c r="A742" s="172" t="s">
        <v>670</v>
      </c>
      <c r="B742" s="175">
        <v>44</v>
      </c>
    </row>
    <row r="743" spans="1:2" ht="15" customHeight="1">
      <c r="A743" s="172" t="s">
        <v>143</v>
      </c>
      <c r="B743" s="175">
        <v>1</v>
      </c>
    </row>
    <row r="744" spans="1:2" ht="15" customHeight="1">
      <c r="A744" s="172" t="s">
        <v>671</v>
      </c>
      <c r="B744" s="175">
        <v>200</v>
      </c>
    </row>
    <row r="745" spans="1:2" ht="15" customHeight="1">
      <c r="A745" s="172" t="s">
        <v>672</v>
      </c>
      <c r="B745" s="175"/>
    </row>
    <row r="746" spans="1:2" ht="15" customHeight="1">
      <c r="A746" s="172" t="s">
        <v>673</v>
      </c>
      <c r="B746" s="175"/>
    </row>
    <row r="747" spans="1:2" ht="15" customHeight="1">
      <c r="A747" s="172" t="s">
        <v>674</v>
      </c>
      <c r="B747" s="175">
        <v>760</v>
      </c>
    </row>
    <row r="748" spans="1:2" ht="15" customHeight="1">
      <c r="A748" s="172" t="s">
        <v>675</v>
      </c>
      <c r="B748" s="175">
        <v>760</v>
      </c>
    </row>
    <row r="749" spans="1:2" ht="15" customHeight="1">
      <c r="A749" s="172" t="s">
        <v>676</v>
      </c>
      <c r="B749" s="174">
        <v>5292</v>
      </c>
    </row>
    <row r="750" spans="1:2" ht="15" customHeight="1">
      <c r="A750" s="172" t="s">
        <v>677</v>
      </c>
      <c r="B750" s="175">
        <v>3307</v>
      </c>
    </row>
    <row r="751" spans="1:2" ht="15" customHeight="1">
      <c r="A751" s="172" t="s">
        <v>134</v>
      </c>
      <c r="B751" s="175">
        <v>1440</v>
      </c>
    </row>
    <row r="752" spans="1:2" ht="15" customHeight="1">
      <c r="A752" s="172" t="s">
        <v>135</v>
      </c>
      <c r="B752" s="175">
        <v>85</v>
      </c>
    </row>
    <row r="753" spans="1:2" ht="15" customHeight="1">
      <c r="A753" s="172" t="s">
        <v>136</v>
      </c>
      <c r="B753" s="175"/>
    </row>
    <row r="754" spans="1:4" ht="15" customHeight="1">
      <c r="A754" s="172" t="s">
        <v>678</v>
      </c>
      <c r="B754" s="175"/>
      <c r="C754" s="166"/>
      <c r="D754" s="166"/>
    </row>
    <row r="755" spans="1:2" ht="15" customHeight="1">
      <c r="A755" s="172" t="s">
        <v>679</v>
      </c>
      <c r="B755" s="175"/>
    </row>
    <row r="756" spans="1:2" ht="15" customHeight="1">
      <c r="A756" s="172" t="s">
        <v>680</v>
      </c>
      <c r="B756" s="175"/>
    </row>
    <row r="757" spans="1:2" ht="15" customHeight="1">
      <c r="A757" s="172" t="s">
        <v>681</v>
      </c>
      <c r="B757" s="175"/>
    </row>
    <row r="758" spans="1:2" ht="15" customHeight="1">
      <c r="A758" s="172" t="s">
        <v>682</v>
      </c>
      <c r="B758" s="175"/>
    </row>
    <row r="759" spans="1:2" ht="15" customHeight="1">
      <c r="A759" s="172" t="s">
        <v>683</v>
      </c>
      <c r="B759" s="175">
        <v>1782</v>
      </c>
    </row>
    <row r="760" spans="1:2" ht="15" customHeight="1">
      <c r="A760" s="172" t="s">
        <v>684</v>
      </c>
      <c r="B760" s="175">
        <v>93</v>
      </c>
    </row>
    <row r="761" spans="1:2" ht="15" customHeight="1">
      <c r="A761" s="172" t="s">
        <v>685</v>
      </c>
      <c r="B761" s="175"/>
    </row>
    <row r="762" spans="1:2" ht="15" customHeight="1">
      <c r="A762" s="172" t="s">
        <v>686</v>
      </c>
      <c r="B762" s="175"/>
    </row>
    <row r="763" spans="1:2" ht="15" customHeight="1">
      <c r="A763" s="172" t="s">
        <v>687</v>
      </c>
      <c r="B763" s="175">
        <v>93</v>
      </c>
    </row>
    <row r="764" spans="1:2" ht="15" customHeight="1">
      <c r="A764" s="172" t="s">
        <v>688</v>
      </c>
      <c r="B764" s="175">
        <v>1551</v>
      </c>
    </row>
    <row r="765" spans="1:2" ht="15" customHeight="1">
      <c r="A765" s="172" t="s">
        <v>689</v>
      </c>
      <c r="B765" s="175">
        <v>1130</v>
      </c>
    </row>
    <row r="766" spans="1:2" ht="15" customHeight="1">
      <c r="A766" s="172" t="s">
        <v>690</v>
      </c>
      <c r="B766" s="175">
        <v>185</v>
      </c>
    </row>
    <row r="767" spans="1:2" ht="15" customHeight="1">
      <c r="A767" s="172" t="s">
        <v>691</v>
      </c>
      <c r="B767" s="175"/>
    </row>
    <row r="768" spans="1:2" ht="15" customHeight="1">
      <c r="A768" s="172" t="s">
        <v>692</v>
      </c>
      <c r="B768" s="175">
        <v>36</v>
      </c>
    </row>
    <row r="769" spans="1:2" ht="15" customHeight="1">
      <c r="A769" s="172" t="s">
        <v>693</v>
      </c>
      <c r="B769" s="175"/>
    </row>
    <row r="770" spans="1:2" ht="15" customHeight="1">
      <c r="A770" s="172" t="s">
        <v>694</v>
      </c>
      <c r="B770" s="175"/>
    </row>
    <row r="771" spans="1:2" ht="15" customHeight="1">
      <c r="A771" s="172" t="s">
        <v>695</v>
      </c>
      <c r="B771" s="175"/>
    </row>
    <row r="772" spans="1:2" ht="15" customHeight="1">
      <c r="A772" s="172" t="s">
        <v>696</v>
      </c>
      <c r="B772" s="175">
        <v>200</v>
      </c>
    </row>
    <row r="773" spans="1:2" ht="15" customHeight="1">
      <c r="A773" s="172" t="s">
        <v>697</v>
      </c>
      <c r="B773" s="175">
        <v>2</v>
      </c>
    </row>
    <row r="774" spans="1:2" ht="15" customHeight="1">
      <c r="A774" s="172" t="s">
        <v>698</v>
      </c>
      <c r="B774" s="175"/>
    </row>
    <row r="775" spans="1:2" ht="15" customHeight="1">
      <c r="A775" s="172" t="s">
        <v>699</v>
      </c>
      <c r="B775" s="175"/>
    </row>
    <row r="776" spans="1:2" ht="15" customHeight="1">
      <c r="A776" s="172" t="s">
        <v>700</v>
      </c>
      <c r="B776" s="175"/>
    </row>
    <row r="777" spans="1:2" ht="15" customHeight="1">
      <c r="A777" s="172" t="s">
        <v>701</v>
      </c>
      <c r="B777" s="175"/>
    </row>
    <row r="778" spans="1:2" ht="15" customHeight="1">
      <c r="A778" s="172" t="s">
        <v>702</v>
      </c>
      <c r="B778" s="175"/>
    </row>
    <row r="779" spans="1:2" ht="15" customHeight="1">
      <c r="A779" s="172" t="s">
        <v>703</v>
      </c>
      <c r="B779" s="175">
        <v>2</v>
      </c>
    </row>
    <row r="780" spans="1:2" ht="15" customHeight="1">
      <c r="A780" s="172" t="s">
        <v>704</v>
      </c>
      <c r="B780" s="175">
        <v>5</v>
      </c>
    </row>
    <row r="781" spans="1:2" ht="15" customHeight="1">
      <c r="A781" s="172" t="s">
        <v>705</v>
      </c>
      <c r="B781" s="175"/>
    </row>
    <row r="782" spans="1:2" ht="15" customHeight="1">
      <c r="A782" s="172" t="s">
        <v>706</v>
      </c>
      <c r="B782" s="175"/>
    </row>
    <row r="783" spans="1:2" ht="15" customHeight="1">
      <c r="A783" s="172" t="s">
        <v>707</v>
      </c>
      <c r="B783" s="175"/>
    </row>
    <row r="784" spans="1:2" ht="15" customHeight="1">
      <c r="A784" s="172" t="s">
        <v>708</v>
      </c>
      <c r="B784" s="175"/>
    </row>
    <row r="785" spans="1:2" ht="15" customHeight="1">
      <c r="A785" s="172" t="s">
        <v>709</v>
      </c>
      <c r="B785" s="175">
        <v>5</v>
      </c>
    </row>
    <row r="786" spans="1:2" ht="15" customHeight="1">
      <c r="A786" s="172" t="s">
        <v>710</v>
      </c>
      <c r="B786" s="175"/>
    </row>
    <row r="787" spans="1:2" ht="15" customHeight="1">
      <c r="A787" s="172" t="s">
        <v>711</v>
      </c>
      <c r="B787" s="175"/>
    </row>
    <row r="788" spans="1:2" ht="15" customHeight="1">
      <c r="A788" s="172" t="s">
        <v>712</v>
      </c>
      <c r="B788" s="175"/>
    </row>
    <row r="789" spans="1:2" ht="15" customHeight="1">
      <c r="A789" s="172" t="s">
        <v>713</v>
      </c>
      <c r="B789" s="175"/>
    </row>
    <row r="790" spans="1:2" ht="15" customHeight="1">
      <c r="A790" s="172" t="s">
        <v>714</v>
      </c>
      <c r="B790" s="175"/>
    </row>
    <row r="791" spans="1:2" ht="15" customHeight="1">
      <c r="A791" s="172" t="s">
        <v>715</v>
      </c>
      <c r="B791" s="175"/>
    </row>
    <row r="792" spans="1:2" ht="15" customHeight="1">
      <c r="A792" s="172" t="s">
        <v>716</v>
      </c>
      <c r="B792" s="175"/>
    </row>
    <row r="793" spans="1:2" ht="15" customHeight="1">
      <c r="A793" s="172" t="s">
        <v>717</v>
      </c>
      <c r="B793" s="175"/>
    </row>
    <row r="794" spans="1:2" ht="15" customHeight="1">
      <c r="A794" s="172" t="s">
        <v>718</v>
      </c>
      <c r="B794" s="175"/>
    </row>
    <row r="795" spans="1:2" ht="15" customHeight="1">
      <c r="A795" s="172" t="s">
        <v>719</v>
      </c>
      <c r="B795" s="175"/>
    </row>
    <row r="796" spans="1:2" ht="15" customHeight="1">
      <c r="A796" s="172" t="s">
        <v>720</v>
      </c>
      <c r="B796" s="175"/>
    </row>
    <row r="797" spans="1:2" ht="15" customHeight="1">
      <c r="A797" s="172" t="s">
        <v>721</v>
      </c>
      <c r="B797" s="175"/>
    </row>
    <row r="798" spans="1:2" ht="15" customHeight="1">
      <c r="A798" s="172" t="s">
        <v>722</v>
      </c>
      <c r="B798" s="175"/>
    </row>
    <row r="799" spans="1:2" ht="15" customHeight="1">
      <c r="A799" s="172" t="s">
        <v>723</v>
      </c>
      <c r="B799" s="175"/>
    </row>
    <row r="800" spans="1:2" ht="15" customHeight="1">
      <c r="A800" s="172" t="s">
        <v>724</v>
      </c>
      <c r="B800" s="175"/>
    </row>
    <row r="801" spans="1:2" ht="15" customHeight="1">
      <c r="A801" s="172" t="s">
        <v>725</v>
      </c>
      <c r="B801" s="175">
        <v>49</v>
      </c>
    </row>
    <row r="802" spans="1:2" ht="15" customHeight="1">
      <c r="A802" s="172" t="s">
        <v>726</v>
      </c>
      <c r="B802" s="175">
        <v>49</v>
      </c>
    </row>
    <row r="803" spans="1:2" ht="15" customHeight="1">
      <c r="A803" s="172" t="s">
        <v>727</v>
      </c>
      <c r="B803" s="175"/>
    </row>
    <row r="804" spans="1:2" ht="15" customHeight="1">
      <c r="A804" s="172" t="s">
        <v>728</v>
      </c>
      <c r="B804" s="175"/>
    </row>
    <row r="805" spans="1:2" ht="15" customHeight="1">
      <c r="A805" s="172" t="s">
        <v>729</v>
      </c>
      <c r="B805" s="175"/>
    </row>
    <row r="806" spans="1:2" ht="15" customHeight="1">
      <c r="A806" s="172" t="s">
        <v>730</v>
      </c>
      <c r="B806" s="175"/>
    </row>
    <row r="807" spans="1:2" ht="15" customHeight="1">
      <c r="A807" s="172" t="s">
        <v>731</v>
      </c>
      <c r="B807" s="175"/>
    </row>
    <row r="808" spans="1:2" ht="15" customHeight="1">
      <c r="A808" s="172" t="s">
        <v>732</v>
      </c>
      <c r="B808" s="175"/>
    </row>
    <row r="809" spans="1:2" ht="15" customHeight="1">
      <c r="A809" s="172" t="s">
        <v>733</v>
      </c>
      <c r="B809" s="175"/>
    </row>
    <row r="810" spans="1:2" ht="15" customHeight="1">
      <c r="A810" s="172" t="s">
        <v>734</v>
      </c>
      <c r="B810" s="175"/>
    </row>
    <row r="811" spans="1:2" ht="15" customHeight="1">
      <c r="A811" s="172" t="s">
        <v>735</v>
      </c>
      <c r="B811" s="175"/>
    </row>
    <row r="812" spans="1:2" ht="15" customHeight="1">
      <c r="A812" s="172" t="s">
        <v>736</v>
      </c>
      <c r="B812" s="175"/>
    </row>
    <row r="813" spans="1:2" ht="15" customHeight="1">
      <c r="A813" s="172" t="s">
        <v>737</v>
      </c>
      <c r="B813" s="175"/>
    </row>
    <row r="814" spans="1:2" ht="15" customHeight="1">
      <c r="A814" s="172" t="s">
        <v>134</v>
      </c>
      <c r="B814" s="175"/>
    </row>
    <row r="815" spans="1:2" ht="15" customHeight="1">
      <c r="A815" s="172" t="s">
        <v>135</v>
      </c>
      <c r="B815" s="175"/>
    </row>
    <row r="816" spans="1:2" ht="15" customHeight="1">
      <c r="A816" s="172" t="s">
        <v>136</v>
      </c>
      <c r="B816" s="175"/>
    </row>
    <row r="817" spans="1:2" ht="15" customHeight="1">
      <c r="A817" s="172" t="s">
        <v>738</v>
      </c>
      <c r="B817" s="175"/>
    </row>
    <row r="818" spans="1:2" ht="15" customHeight="1">
      <c r="A818" s="172" t="s">
        <v>739</v>
      </c>
      <c r="B818" s="175"/>
    </row>
    <row r="819" spans="1:2" ht="15" customHeight="1">
      <c r="A819" s="172" t="s">
        <v>740</v>
      </c>
      <c r="B819" s="175"/>
    </row>
    <row r="820" spans="1:2" ht="15" customHeight="1">
      <c r="A820" s="172" t="s">
        <v>175</v>
      </c>
      <c r="B820" s="175"/>
    </row>
    <row r="821" spans="1:2" ht="15" customHeight="1">
      <c r="A821" s="172" t="s">
        <v>741</v>
      </c>
      <c r="B821" s="175"/>
    </row>
    <row r="822" spans="1:2" ht="15" customHeight="1">
      <c r="A822" s="172" t="s">
        <v>143</v>
      </c>
      <c r="B822" s="175"/>
    </row>
    <row r="823" spans="1:2" ht="15" customHeight="1">
      <c r="A823" s="172" t="s">
        <v>742</v>
      </c>
      <c r="B823" s="175"/>
    </row>
    <row r="824" spans="1:2" ht="15" customHeight="1">
      <c r="A824" s="172" t="s">
        <v>743</v>
      </c>
      <c r="B824" s="175">
        <v>285</v>
      </c>
    </row>
    <row r="825" spans="1:2" ht="15" customHeight="1">
      <c r="A825" s="172" t="s">
        <v>744</v>
      </c>
      <c r="B825" s="175">
        <v>285</v>
      </c>
    </row>
    <row r="826" spans="1:2" ht="15" customHeight="1">
      <c r="A826" s="172" t="s">
        <v>745</v>
      </c>
      <c r="B826" s="174">
        <f>312824+10000</f>
        <v>322824</v>
      </c>
    </row>
    <row r="827" spans="1:2" ht="15" customHeight="1">
      <c r="A827" s="172" t="s">
        <v>746</v>
      </c>
      <c r="B827" s="175">
        <v>15234</v>
      </c>
    </row>
    <row r="828" spans="1:2" ht="15" customHeight="1">
      <c r="A828" s="172" t="s">
        <v>134</v>
      </c>
      <c r="B828" s="175">
        <v>2708</v>
      </c>
    </row>
    <row r="829" spans="1:2" ht="15" customHeight="1">
      <c r="A829" s="172" t="s">
        <v>135</v>
      </c>
      <c r="B829" s="175">
        <v>419</v>
      </c>
    </row>
    <row r="830" spans="1:2" ht="15" customHeight="1">
      <c r="A830" s="172" t="s">
        <v>136</v>
      </c>
      <c r="B830" s="175"/>
    </row>
    <row r="831" spans="1:2" ht="15" customHeight="1">
      <c r="A831" s="172" t="s">
        <v>747</v>
      </c>
      <c r="B831" s="175">
        <v>1591</v>
      </c>
    </row>
    <row r="832" spans="1:2" ht="15" customHeight="1">
      <c r="A832" s="172" t="s">
        <v>748</v>
      </c>
      <c r="B832" s="175">
        <v>504</v>
      </c>
    </row>
    <row r="833" spans="1:2" ht="15" customHeight="1">
      <c r="A833" s="172" t="s">
        <v>749</v>
      </c>
      <c r="B833" s="175">
        <v>680</v>
      </c>
    </row>
    <row r="834" spans="1:4" ht="15" customHeight="1">
      <c r="A834" s="172" t="s">
        <v>750</v>
      </c>
      <c r="B834" s="175">
        <v>1221</v>
      </c>
      <c r="C834" s="166"/>
      <c r="D834" s="166"/>
    </row>
    <row r="835" spans="1:2" ht="15" customHeight="1">
      <c r="A835" s="172" t="s">
        <v>751</v>
      </c>
      <c r="B835" s="175">
        <v>900</v>
      </c>
    </row>
    <row r="836" spans="1:2" ht="15" customHeight="1">
      <c r="A836" s="172" t="s">
        <v>752</v>
      </c>
      <c r="B836" s="175"/>
    </row>
    <row r="837" spans="1:2" ht="15" customHeight="1">
      <c r="A837" s="172" t="s">
        <v>753</v>
      </c>
      <c r="B837" s="175">
        <v>7211</v>
      </c>
    </row>
    <row r="838" spans="1:2" ht="15" customHeight="1">
      <c r="A838" s="172" t="s">
        <v>754</v>
      </c>
      <c r="B838" s="175">
        <v>99</v>
      </c>
    </row>
    <row r="839" spans="1:2" ht="15" customHeight="1">
      <c r="A839" s="172" t="s">
        <v>755</v>
      </c>
      <c r="B839" s="175">
        <v>99</v>
      </c>
    </row>
    <row r="840" spans="1:2" ht="15" customHeight="1">
      <c r="A840" s="172" t="s">
        <v>756</v>
      </c>
      <c r="B840" s="175">
        <v>30341</v>
      </c>
    </row>
    <row r="841" spans="1:2" ht="15" customHeight="1">
      <c r="A841" s="172" t="s">
        <v>757</v>
      </c>
      <c r="B841" s="175"/>
    </row>
    <row r="842" spans="1:2" ht="15" customHeight="1">
      <c r="A842" s="172" t="s">
        <v>758</v>
      </c>
      <c r="B842" s="175">
        <v>30341</v>
      </c>
    </row>
    <row r="843" spans="1:2" ht="15" customHeight="1">
      <c r="A843" s="172" t="s">
        <v>759</v>
      </c>
      <c r="B843" s="175">
        <v>3552</v>
      </c>
    </row>
    <row r="844" spans="1:2" ht="15" customHeight="1">
      <c r="A844" s="172" t="s">
        <v>760</v>
      </c>
      <c r="B844" s="175">
        <v>3552</v>
      </c>
    </row>
    <row r="845" spans="1:2" ht="15" customHeight="1">
      <c r="A845" s="172" t="s">
        <v>761</v>
      </c>
      <c r="B845" s="175"/>
    </row>
    <row r="846" spans="1:2" ht="15" customHeight="1">
      <c r="A846" s="172" t="s">
        <v>762</v>
      </c>
      <c r="B846" s="175"/>
    </row>
    <row r="847" spans="1:2" ht="15" customHeight="1">
      <c r="A847" s="172" t="s">
        <v>763</v>
      </c>
      <c r="B847" s="175">
        <v>273598</v>
      </c>
    </row>
    <row r="848" spans="1:2" ht="15" customHeight="1">
      <c r="A848" s="172" t="s">
        <v>764</v>
      </c>
      <c r="B848" s="175">
        <v>273598</v>
      </c>
    </row>
    <row r="849" spans="1:2" ht="15" customHeight="1">
      <c r="A849" s="172" t="s">
        <v>765</v>
      </c>
      <c r="B849" s="174">
        <v>33507</v>
      </c>
    </row>
    <row r="850" spans="1:2" ht="15" customHeight="1">
      <c r="A850" s="172" t="s">
        <v>766</v>
      </c>
      <c r="B850" s="175">
        <v>12848</v>
      </c>
    </row>
    <row r="851" spans="1:2" ht="15" customHeight="1">
      <c r="A851" s="172" t="s">
        <v>134</v>
      </c>
      <c r="B851" s="175">
        <v>1661</v>
      </c>
    </row>
    <row r="852" spans="1:2" ht="15" customHeight="1">
      <c r="A852" s="172" t="s">
        <v>135</v>
      </c>
      <c r="B852" s="175">
        <v>19</v>
      </c>
    </row>
    <row r="853" spans="1:2" ht="15" customHeight="1">
      <c r="A853" s="172" t="s">
        <v>136</v>
      </c>
      <c r="B853" s="175"/>
    </row>
    <row r="854" spans="1:2" ht="15" customHeight="1">
      <c r="A854" s="172" t="s">
        <v>143</v>
      </c>
      <c r="B854" s="175">
        <v>5052</v>
      </c>
    </row>
    <row r="855" spans="1:2" ht="15" customHeight="1">
      <c r="A855" s="172" t="s">
        <v>767</v>
      </c>
      <c r="B855" s="175"/>
    </row>
    <row r="856" spans="1:2" ht="15" customHeight="1">
      <c r="A856" s="172" t="s">
        <v>768</v>
      </c>
      <c r="B856" s="175">
        <v>45</v>
      </c>
    </row>
    <row r="857" spans="1:4" ht="15" customHeight="1">
      <c r="A857" s="172" t="s">
        <v>769</v>
      </c>
      <c r="B857" s="175">
        <v>27</v>
      </c>
      <c r="C857" s="166"/>
      <c r="D857" s="166"/>
    </row>
    <row r="858" spans="1:2" ht="15" customHeight="1">
      <c r="A858" s="172" t="s">
        <v>770</v>
      </c>
      <c r="B858" s="175">
        <v>61</v>
      </c>
    </row>
    <row r="859" spans="1:2" ht="15" customHeight="1">
      <c r="A859" s="172" t="s">
        <v>771</v>
      </c>
      <c r="B859" s="175">
        <v>17</v>
      </c>
    </row>
    <row r="860" spans="1:2" ht="15" customHeight="1">
      <c r="A860" s="172" t="s">
        <v>772</v>
      </c>
      <c r="B860" s="175">
        <v>39</v>
      </c>
    </row>
    <row r="861" spans="1:2" ht="15" customHeight="1">
      <c r="A861" s="172" t="s">
        <v>773</v>
      </c>
      <c r="B861" s="175"/>
    </row>
    <row r="862" spans="1:2" ht="15" customHeight="1">
      <c r="A862" s="172" t="s">
        <v>774</v>
      </c>
      <c r="B862" s="175"/>
    </row>
    <row r="863" spans="1:2" ht="15" customHeight="1">
      <c r="A863" s="172" t="s">
        <v>775</v>
      </c>
      <c r="B863" s="175"/>
    </row>
    <row r="864" spans="1:2" ht="15" customHeight="1">
      <c r="A864" s="172" t="s">
        <v>776</v>
      </c>
      <c r="B864" s="175"/>
    </row>
    <row r="865" spans="1:2" ht="15" customHeight="1">
      <c r="A865" s="172" t="s">
        <v>777</v>
      </c>
      <c r="B865" s="175"/>
    </row>
    <row r="866" spans="1:2" ht="15" customHeight="1">
      <c r="A866" s="172" t="s">
        <v>778</v>
      </c>
      <c r="B866" s="175">
        <v>184</v>
      </c>
    </row>
    <row r="867" spans="1:2" ht="15" customHeight="1">
      <c r="A867" s="172" t="s">
        <v>779</v>
      </c>
      <c r="B867" s="175"/>
    </row>
    <row r="868" spans="1:2" ht="15" customHeight="1">
      <c r="A868" s="172" t="s">
        <v>780</v>
      </c>
      <c r="B868" s="175"/>
    </row>
    <row r="869" spans="1:2" ht="15" customHeight="1">
      <c r="A869" s="172" t="s">
        <v>781</v>
      </c>
      <c r="B869" s="175"/>
    </row>
    <row r="870" spans="1:2" ht="15" customHeight="1">
      <c r="A870" s="172" t="s">
        <v>782</v>
      </c>
      <c r="B870" s="175">
        <v>69</v>
      </c>
    </row>
    <row r="871" spans="1:2" ht="15" customHeight="1">
      <c r="A871" s="172" t="s">
        <v>783</v>
      </c>
      <c r="B871" s="175"/>
    </row>
    <row r="872" spans="1:2" ht="15" customHeight="1">
      <c r="A872" s="172" t="s">
        <v>784</v>
      </c>
      <c r="B872" s="175">
        <v>3</v>
      </c>
    </row>
    <row r="873" spans="1:2" ht="15" customHeight="1">
      <c r="A873" s="172" t="s">
        <v>785</v>
      </c>
      <c r="B873" s="175"/>
    </row>
    <row r="874" spans="1:2" ht="15" customHeight="1">
      <c r="A874" s="172" t="s">
        <v>786</v>
      </c>
      <c r="B874" s="175"/>
    </row>
    <row r="875" spans="1:2" ht="15" customHeight="1">
      <c r="A875" s="172" t="s">
        <v>787</v>
      </c>
      <c r="B875" s="175">
        <v>5671</v>
      </c>
    </row>
    <row r="876" spans="1:2" ht="15" customHeight="1">
      <c r="A876" s="172" t="s">
        <v>788</v>
      </c>
      <c r="B876" s="175">
        <v>3753</v>
      </c>
    </row>
    <row r="877" spans="1:2" ht="15" customHeight="1">
      <c r="A877" s="172" t="s">
        <v>134</v>
      </c>
      <c r="B877" s="175">
        <v>734</v>
      </c>
    </row>
    <row r="878" spans="1:2" ht="15" customHeight="1">
      <c r="A878" s="172" t="s">
        <v>135</v>
      </c>
      <c r="B878" s="175">
        <v>302</v>
      </c>
    </row>
    <row r="879" spans="1:2" ht="15" customHeight="1">
      <c r="A879" s="172" t="s">
        <v>136</v>
      </c>
      <c r="B879" s="175"/>
    </row>
    <row r="880" spans="1:2" ht="15" customHeight="1">
      <c r="A880" s="172" t="s">
        <v>789</v>
      </c>
      <c r="B880" s="175">
        <v>1033</v>
      </c>
    </row>
    <row r="881" spans="1:2" ht="15" customHeight="1">
      <c r="A881" s="172" t="s">
        <v>790</v>
      </c>
      <c r="B881" s="175"/>
    </row>
    <row r="882" spans="1:2" ht="15" customHeight="1">
      <c r="A882" s="172" t="s">
        <v>791</v>
      </c>
      <c r="B882" s="175">
        <v>10</v>
      </c>
    </row>
    <row r="883" spans="1:2" ht="15" customHeight="1">
      <c r="A883" s="172" t="s">
        <v>792</v>
      </c>
      <c r="B883" s="175"/>
    </row>
    <row r="884" spans="1:2" ht="15" customHeight="1">
      <c r="A884" s="172" t="s">
        <v>793</v>
      </c>
      <c r="B884" s="175"/>
    </row>
    <row r="885" spans="1:2" ht="15" customHeight="1">
      <c r="A885" s="172" t="s">
        <v>794</v>
      </c>
      <c r="B885" s="175">
        <v>10</v>
      </c>
    </row>
    <row r="886" spans="1:2" ht="15" customHeight="1">
      <c r="A886" s="172" t="s">
        <v>795</v>
      </c>
      <c r="B886" s="175"/>
    </row>
    <row r="887" spans="1:2" ht="15" customHeight="1">
      <c r="A887" s="172" t="s">
        <v>796</v>
      </c>
      <c r="B887" s="175"/>
    </row>
    <row r="888" spans="1:2" ht="15" customHeight="1">
      <c r="A888" s="172" t="s">
        <v>797</v>
      </c>
      <c r="B888" s="175"/>
    </row>
    <row r="889" spans="1:2" ht="15" customHeight="1">
      <c r="A889" s="172" t="s">
        <v>798</v>
      </c>
      <c r="B889" s="175"/>
    </row>
    <row r="890" spans="1:2" ht="15" customHeight="1">
      <c r="A890" s="172" t="s">
        <v>799</v>
      </c>
      <c r="B890" s="175"/>
    </row>
    <row r="891" spans="1:2" ht="15" customHeight="1">
      <c r="A891" s="172" t="s">
        <v>800</v>
      </c>
      <c r="B891" s="175"/>
    </row>
    <row r="892" spans="1:2" ht="15" customHeight="1">
      <c r="A892" s="172" t="s">
        <v>801</v>
      </c>
      <c r="B892" s="175"/>
    </row>
    <row r="893" spans="1:2" ht="15" customHeight="1">
      <c r="A893" s="172" t="s">
        <v>802</v>
      </c>
      <c r="B893" s="175"/>
    </row>
    <row r="894" spans="1:2" ht="15" customHeight="1">
      <c r="A894" s="172" t="s">
        <v>803</v>
      </c>
      <c r="B894" s="175">
        <v>5</v>
      </c>
    </row>
    <row r="895" spans="1:2" ht="15" customHeight="1">
      <c r="A895" s="172" t="s">
        <v>804</v>
      </c>
      <c r="B895" s="175">
        <v>2</v>
      </c>
    </row>
    <row r="896" spans="1:2" ht="15" customHeight="1">
      <c r="A896" s="172" t="s">
        <v>773</v>
      </c>
      <c r="B896" s="175"/>
    </row>
    <row r="897" spans="1:2" ht="15" customHeight="1">
      <c r="A897" s="172" t="s">
        <v>805</v>
      </c>
      <c r="B897" s="175">
        <v>1657</v>
      </c>
    </row>
    <row r="898" spans="1:2" ht="15" customHeight="1">
      <c r="A898" s="172" t="s">
        <v>806</v>
      </c>
      <c r="B898" s="175">
        <v>11100</v>
      </c>
    </row>
    <row r="899" spans="1:2" ht="15" customHeight="1">
      <c r="A899" s="172" t="s">
        <v>134</v>
      </c>
      <c r="B899" s="175">
        <v>1761</v>
      </c>
    </row>
    <row r="900" spans="1:2" ht="15" customHeight="1">
      <c r="A900" s="172" t="s">
        <v>135</v>
      </c>
      <c r="B900" s="175"/>
    </row>
    <row r="901" spans="1:2" ht="15" customHeight="1">
      <c r="A901" s="172" t="s">
        <v>136</v>
      </c>
      <c r="B901" s="175">
        <v>4</v>
      </c>
    </row>
    <row r="902" spans="1:2" ht="15" customHeight="1">
      <c r="A902" s="172" t="s">
        <v>807</v>
      </c>
      <c r="B902" s="175">
        <v>35</v>
      </c>
    </row>
    <row r="903" spans="1:2" ht="15" customHeight="1">
      <c r="A903" s="172" t="s">
        <v>808</v>
      </c>
      <c r="B903" s="175">
        <v>3924</v>
      </c>
    </row>
    <row r="904" spans="1:2" ht="15" customHeight="1">
      <c r="A904" s="172" t="s">
        <v>809</v>
      </c>
      <c r="B904" s="175">
        <v>1593</v>
      </c>
    </row>
    <row r="905" spans="1:2" ht="15" customHeight="1">
      <c r="A905" s="172" t="s">
        <v>810</v>
      </c>
      <c r="B905" s="175"/>
    </row>
    <row r="906" spans="1:2" ht="15" customHeight="1">
      <c r="A906" s="172" t="s">
        <v>811</v>
      </c>
      <c r="B906" s="175"/>
    </row>
    <row r="907" spans="1:2" ht="15" customHeight="1">
      <c r="A907" s="172" t="s">
        <v>812</v>
      </c>
      <c r="B907" s="175"/>
    </row>
    <row r="908" spans="1:2" ht="15" customHeight="1">
      <c r="A908" s="172" t="s">
        <v>813</v>
      </c>
      <c r="B908" s="175">
        <v>418</v>
      </c>
    </row>
    <row r="909" spans="1:2" ht="15" customHeight="1">
      <c r="A909" s="172" t="s">
        <v>814</v>
      </c>
      <c r="B909" s="175">
        <v>366</v>
      </c>
    </row>
    <row r="910" spans="1:2" ht="15" customHeight="1">
      <c r="A910" s="172" t="s">
        <v>815</v>
      </c>
      <c r="B910" s="175">
        <v>61</v>
      </c>
    </row>
    <row r="911" spans="1:2" ht="15" customHeight="1">
      <c r="A911" s="172" t="s">
        <v>816</v>
      </c>
      <c r="B911" s="175">
        <v>152</v>
      </c>
    </row>
    <row r="912" spans="1:2" ht="15" customHeight="1">
      <c r="A912" s="172" t="s">
        <v>817</v>
      </c>
      <c r="B912" s="175">
        <v>163</v>
      </c>
    </row>
    <row r="913" spans="1:2" ht="15" customHeight="1">
      <c r="A913" s="172" t="s">
        <v>818</v>
      </c>
      <c r="B913" s="175">
        <v>98</v>
      </c>
    </row>
    <row r="914" spans="1:2" ht="15" customHeight="1">
      <c r="A914" s="172" t="s">
        <v>819</v>
      </c>
      <c r="B914" s="175"/>
    </row>
    <row r="915" spans="1:2" ht="15" customHeight="1">
      <c r="A915" s="172" t="s">
        <v>820</v>
      </c>
      <c r="B915" s="175"/>
    </row>
    <row r="916" spans="1:2" ht="15" customHeight="1">
      <c r="A916" s="172" t="s">
        <v>821</v>
      </c>
      <c r="B916" s="175"/>
    </row>
    <row r="917" spans="1:2" ht="15" customHeight="1">
      <c r="A917" s="172" t="s">
        <v>822</v>
      </c>
      <c r="B917" s="175"/>
    </row>
    <row r="918" spans="1:2" ht="15" customHeight="1">
      <c r="A918" s="172" t="s">
        <v>823</v>
      </c>
      <c r="B918" s="175">
        <v>17</v>
      </c>
    </row>
    <row r="919" spans="1:2" ht="15" customHeight="1">
      <c r="A919" s="172" t="s">
        <v>824</v>
      </c>
      <c r="B919" s="175"/>
    </row>
    <row r="920" spans="1:2" ht="15" customHeight="1">
      <c r="A920" s="172" t="s">
        <v>800</v>
      </c>
      <c r="B920" s="175"/>
    </row>
    <row r="921" spans="1:2" ht="15" customHeight="1">
      <c r="A921" s="172" t="s">
        <v>825</v>
      </c>
      <c r="B921" s="175"/>
    </row>
    <row r="922" spans="1:2" ht="15" customHeight="1">
      <c r="A922" s="172" t="s">
        <v>826</v>
      </c>
      <c r="B922" s="175"/>
    </row>
    <row r="923" spans="1:2" ht="15" customHeight="1">
      <c r="A923" s="172" t="s">
        <v>827</v>
      </c>
      <c r="B923" s="175"/>
    </row>
    <row r="924" spans="1:2" ht="15" customHeight="1">
      <c r="A924" s="172" t="s">
        <v>828</v>
      </c>
      <c r="B924" s="175"/>
    </row>
    <row r="925" spans="1:2" ht="15" customHeight="1">
      <c r="A925" s="172" t="s">
        <v>829</v>
      </c>
      <c r="B925" s="175">
        <v>2508</v>
      </c>
    </row>
    <row r="926" spans="1:2" ht="15" customHeight="1">
      <c r="A926" s="172" t="s">
        <v>830</v>
      </c>
      <c r="B926" s="175">
        <v>386</v>
      </c>
    </row>
    <row r="927" spans="1:2" ht="15" customHeight="1">
      <c r="A927" s="172" t="s">
        <v>134</v>
      </c>
      <c r="B927" s="175">
        <v>289</v>
      </c>
    </row>
    <row r="928" spans="1:2" ht="15" customHeight="1">
      <c r="A928" s="172" t="s">
        <v>135</v>
      </c>
      <c r="B928" s="175"/>
    </row>
    <row r="929" spans="1:2" ht="15" customHeight="1">
      <c r="A929" s="172" t="s">
        <v>136</v>
      </c>
      <c r="B929" s="175"/>
    </row>
    <row r="930" spans="1:2" ht="15" customHeight="1">
      <c r="A930" s="172" t="s">
        <v>831</v>
      </c>
      <c r="B930" s="175"/>
    </row>
    <row r="931" spans="1:2" ht="15" customHeight="1">
      <c r="A931" s="172" t="s">
        <v>832</v>
      </c>
      <c r="B931" s="175"/>
    </row>
    <row r="932" spans="1:2" ht="15" customHeight="1">
      <c r="A932" s="172" t="s">
        <v>833</v>
      </c>
      <c r="B932" s="175"/>
    </row>
    <row r="933" spans="1:2" ht="15" customHeight="1">
      <c r="A933" s="172" t="s">
        <v>834</v>
      </c>
      <c r="B933" s="175"/>
    </row>
    <row r="934" spans="1:2" ht="15" customHeight="1">
      <c r="A934" s="172" t="s">
        <v>835</v>
      </c>
      <c r="B934" s="175"/>
    </row>
    <row r="935" spans="1:2" ht="15" customHeight="1">
      <c r="A935" s="172" t="s">
        <v>143</v>
      </c>
      <c r="B935" s="175"/>
    </row>
    <row r="936" spans="1:2" ht="15" customHeight="1">
      <c r="A936" s="172" t="s">
        <v>836</v>
      </c>
      <c r="B936" s="175">
        <v>97</v>
      </c>
    </row>
    <row r="937" spans="1:2" ht="15" customHeight="1">
      <c r="A937" s="172" t="s">
        <v>837</v>
      </c>
      <c r="B937" s="175"/>
    </row>
    <row r="938" spans="1:2" ht="15" customHeight="1">
      <c r="A938" s="172" t="s">
        <v>838</v>
      </c>
      <c r="B938" s="175"/>
    </row>
    <row r="939" spans="1:2" ht="15" customHeight="1">
      <c r="A939" s="172" t="s">
        <v>839</v>
      </c>
      <c r="B939" s="175"/>
    </row>
    <row r="940" spans="1:2" ht="15" customHeight="1">
      <c r="A940" s="172" t="s">
        <v>840</v>
      </c>
      <c r="B940" s="175"/>
    </row>
    <row r="941" spans="1:2" ht="15" customHeight="1">
      <c r="A941" s="172" t="s">
        <v>841</v>
      </c>
      <c r="B941" s="175"/>
    </row>
    <row r="942" spans="1:2" ht="15" customHeight="1">
      <c r="A942" s="172" t="s">
        <v>842</v>
      </c>
      <c r="B942" s="175"/>
    </row>
    <row r="943" spans="1:2" ht="15" customHeight="1">
      <c r="A943" s="172" t="s">
        <v>843</v>
      </c>
      <c r="B943" s="175"/>
    </row>
    <row r="944" spans="1:2" ht="15" customHeight="1">
      <c r="A944" s="172" t="s">
        <v>844</v>
      </c>
      <c r="B944" s="175">
        <v>5332</v>
      </c>
    </row>
    <row r="945" spans="1:2" ht="15" customHeight="1">
      <c r="A945" s="172" t="s">
        <v>845</v>
      </c>
      <c r="B945" s="175"/>
    </row>
    <row r="946" spans="1:2" ht="15" customHeight="1">
      <c r="A946" s="172" t="s">
        <v>846</v>
      </c>
      <c r="B946" s="175">
        <v>185</v>
      </c>
    </row>
    <row r="947" spans="1:2" ht="15" customHeight="1">
      <c r="A947" s="172" t="s">
        <v>847</v>
      </c>
      <c r="B947" s="175">
        <v>140</v>
      </c>
    </row>
    <row r="948" spans="1:2" ht="15" customHeight="1">
      <c r="A948" s="172" t="s">
        <v>848</v>
      </c>
      <c r="B948" s="175"/>
    </row>
    <row r="949" spans="1:2" ht="15" customHeight="1">
      <c r="A949" s="172" t="s">
        <v>849</v>
      </c>
      <c r="B949" s="175">
        <v>5007</v>
      </c>
    </row>
    <row r="950" spans="1:2" ht="15" customHeight="1">
      <c r="A950" s="172" t="s">
        <v>850</v>
      </c>
      <c r="B950" s="175"/>
    </row>
    <row r="951" spans="1:2" ht="15" customHeight="1">
      <c r="A951" s="172" t="s">
        <v>851</v>
      </c>
      <c r="B951" s="175"/>
    </row>
    <row r="952" spans="1:2" ht="15" customHeight="1">
      <c r="A952" s="172" t="s">
        <v>852</v>
      </c>
      <c r="B952" s="175"/>
    </row>
    <row r="953" spans="1:2" ht="15" customHeight="1">
      <c r="A953" s="172" t="s">
        <v>853</v>
      </c>
      <c r="B953" s="175">
        <v>88</v>
      </c>
    </row>
    <row r="954" spans="1:2" ht="15" customHeight="1">
      <c r="A954" s="172" t="s">
        <v>854</v>
      </c>
      <c r="B954" s="175"/>
    </row>
    <row r="955" spans="1:2" ht="15" customHeight="1">
      <c r="A955" s="172" t="s">
        <v>855</v>
      </c>
      <c r="B955" s="175">
        <v>88</v>
      </c>
    </row>
    <row r="956" spans="1:2" ht="15" customHeight="1">
      <c r="A956" s="172" t="s">
        <v>856</v>
      </c>
      <c r="B956" s="174">
        <f>31074+5000</f>
        <v>36074</v>
      </c>
    </row>
    <row r="957" spans="1:2" ht="15" customHeight="1">
      <c r="A957" s="172" t="s">
        <v>857</v>
      </c>
      <c r="B957" s="175">
        <v>26695</v>
      </c>
    </row>
    <row r="958" spans="1:2" ht="15" customHeight="1">
      <c r="A958" s="172" t="s">
        <v>134</v>
      </c>
      <c r="B958" s="175">
        <v>4272</v>
      </c>
    </row>
    <row r="959" spans="1:2" ht="15" customHeight="1">
      <c r="A959" s="172" t="s">
        <v>135</v>
      </c>
      <c r="B959" s="175">
        <v>4894</v>
      </c>
    </row>
    <row r="960" spans="1:2" ht="15" customHeight="1">
      <c r="A960" s="172" t="s">
        <v>136</v>
      </c>
      <c r="B960" s="175"/>
    </row>
    <row r="961" spans="1:2" ht="15" customHeight="1">
      <c r="A961" s="172" t="s">
        <v>858</v>
      </c>
      <c r="B961" s="175">
        <v>454</v>
      </c>
    </row>
    <row r="962" spans="1:2" ht="15" customHeight="1">
      <c r="A962" s="172" t="s">
        <v>859</v>
      </c>
      <c r="B962" s="175">
        <v>6690</v>
      </c>
    </row>
    <row r="963" spans="1:2" ht="15" customHeight="1">
      <c r="A963" s="172" t="s">
        <v>860</v>
      </c>
      <c r="B963" s="175"/>
    </row>
    <row r="964" spans="1:2" ht="15" customHeight="1">
      <c r="A964" s="172" t="s">
        <v>861</v>
      </c>
      <c r="B964" s="175">
        <v>12</v>
      </c>
    </row>
    <row r="965" spans="1:2" ht="15" customHeight="1">
      <c r="A965" s="172" t="s">
        <v>862</v>
      </c>
      <c r="B965" s="175"/>
    </row>
    <row r="966" spans="1:2" ht="15" customHeight="1">
      <c r="A966" s="172" t="s">
        <v>863</v>
      </c>
      <c r="B966" s="175"/>
    </row>
    <row r="967" spans="1:2" ht="15" customHeight="1">
      <c r="A967" s="172" t="s">
        <v>864</v>
      </c>
      <c r="B967" s="175"/>
    </row>
    <row r="968" spans="1:2" ht="15" customHeight="1">
      <c r="A968" s="172" t="s">
        <v>865</v>
      </c>
      <c r="B968" s="175"/>
    </row>
    <row r="969" spans="1:2" ht="15" customHeight="1">
      <c r="A969" s="172" t="s">
        <v>866</v>
      </c>
      <c r="B969" s="175"/>
    </row>
    <row r="970" spans="1:2" ht="15" customHeight="1">
      <c r="A970" s="172" t="s">
        <v>867</v>
      </c>
      <c r="B970" s="175"/>
    </row>
    <row r="971" spans="1:2" ht="15" customHeight="1">
      <c r="A971" s="172" t="s">
        <v>868</v>
      </c>
      <c r="B971" s="175"/>
    </row>
    <row r="972" spans="1:2" ht="15" customHeight="1">
      <c r="A972" s="172" t="s">
        <v>869</v>
      </c>
      <c r="B972" s="175"/>
    </row>
    <row r="973" spans="1:2" ht="15" customHeight="1">
      <c r="A973" s="172" t="s">
        <v>870</v>
      </c>
      <c r="B973" s="175"/>
    </row>
    <row r="974" spans="1:2" ht="15" customHeight="1">
      <c r="A974" s="172" t="s">
        <v>871</v>
      </c>
      <c r="B974" s="175">
        <v>193</v>
      </c>
    </row>
    <row r="975" spans="1:2" ht="15" customHeight="1">
      <c r="A975" s="172" t="s">
        <v>872</v>
      </c>
      <c r="B975" s="175"/>
    </row>
    <row r="976" spans="1:2" ht="15" customHeight="1">
      <c r="A976" s="172" t="s">
        <v>873</v>
      </c>
      <c r="B976" s="175"/>
    </row>
    <row r="977" spans="1:2" ht="15" customHeight="1">
      <c r="A977" s="172" t="s">
        <v>874</v>
      </c>
      <c r="B977" s="175"/>
    </row>
    <row r="978" spans="1:2" ht="15" customHeight="1">
      <c r="A978" s="172" t="s">
        <v>875</v>
      </c>
      <c r="B978" s="175">
        <v>10180</v>
      </c>
    </row>
    <row r="979" spans="1:2" ht="15" customHeight="1">
      <c r="A979" s="172" t="s">
        <v>876</v>
      </c>
      <c r="B979" s="175">
        <v>2801</v>
      </c>
    </row>
    <row r="980" spans="1:2" ht="15" customHeight="1">
      <c r="A980" s="172" t="s">
        <v>134</v>
      </c>
      <c r="B980" s="175">
        <v>1</v>
      </c>
    </row>
    <row r="981" spans="1:2" ht="15" customHeight="1">
      <c r="A981" s="172" t="s">
        <v>135</v>
      </c>
      <c r="B981" s="175"/>
    </row>
    <row r="982" spans="1:2" ht="15" customHeight="1">
      <c r="A982" s="172" t="s">
        <v>136</v>
      </c>
      <c r="B982" s="175"/>
    </row>
    <row r="983" spans="1:4" ht="15" customHeight="1">
      <c r="A983" s="172" t="s">
        <v>877</v>
      </c>
      <c r="B983" s="175"/>
      <c r="C983" s="166"/>
      <c r="D983" s="166"/>
    </row>
    <row r="984" spans="1:2" ht="15" customHeight="1">
      <c r="A984" s="172" t="s">
        <v>878</v>
      </c>
      <c r="B984" s="175"/>
    </row>
    <row r="985" spans="1:2" ht="15" customHeight="1">
      <c r="A985" s="172" t="s">
        <v>879</v>
      </c>
      <c r="B985" s="175"/>
    </row>
    <row r="986" spans="1:2" ht="15" customHeight="1">
      <c r="A986" s="172" t="s">
        <v>880</v>
      </c>
      <c r="B986" s="175"/>
    </row>
    <row r="987" spans="1:2" ht="15" customHeight="1">
      <c r="A987" s="172" t="s">
        <v>881</v>
      </c>
      <c r="B987" s="175"/>
    </row>
    <row r="988" spans="1:2" ht="15" customHeight="1">
      <c r="A988" s="172" t="s">
        <v>882</v>
      </c>
      <c r="B988" s="175">
        <v>2800</v>
      </c>
    </row>
    <row r="989" spans="1:2" ht="15" customHeight="1">
      <c r="A989" s="172" t="s">
        <v>883</v>
      </c>
      <c r="B989" s="175">
        <v>1027</v>
      </c>
    </row>
    <row r="990" spans="1:2" ht="15" customHeight="1">
      <c r="A990" s="172" t="s">
        <v>134</v>
      </c>
      <c r="B990" s="175"/>
    </row>
    <row r="991" spans="1:2" ht="15" customHeight="1">
      <c r="A991" s="172" t="s">
        <v>135</v>
      </c>
      <c r="B991" s="175"/>
    </row>
    <row r="992" spans="1:2" ht="15" customHeight="1">
      <c r="A992" s="172" t="s">
        <v>136</v>
      </c>
      <c r="B992" s="175"/>
    </row>
    <row r="993" spans="1:2" ht="15" customHeight="1">
      <c r="A993" s="172" t="s">
        <v>884</v>
      </c>
      <c r="B993" s="175"/>
    </row>
    <row r="994" spans="1:2" ht="15" customHeight="1">
      <c r="A994" s="172" t="s">
        <v>885</v>
      </c>
      <c r="B994" s="175"/>
    </row>
    <row r="995" spans="1:2" ht="15" customHeight="1">
      <c r="A995" s="172" t="s">
        <v>886</v>
      </c>
      <c r="B995" s="175"/>
    </row>
    <row r="996" spans="1:2" ht="15" customHeight="1">
      <c r="A996" s="172" t="s">
        <v>887</v>
      </c>
      <c r="B996" s="175"/>
    </row>
    <row r="997" spans="1:2" ht="15" customHeight="1">
      <c r="A997" s="172" t="s">
        <v>888</v>
      </c>
      <c r="B997" s="175"/>
    </row>
    <row r="998" spans="1:2" ht="15" customHeight="1">
      <c r="A998" s="172" t="s">
        <v>889</v>
      </c>
      <c r="B998" s="175">
        <v>1027</v>
      </c>
    </row>
    <row r="999" spans="1:2" ht="15" customHeight="1">
      <c r="A999" s="172" t="s">
        <v>890</v>
      </c>
      <c r="B999" s="175"/>
    </row>
    <row r="1000" spans="1:2" ht="15" customHeight="1">
      <c r="A1000" s="172" t="s">
        <v>134</v>
      </c>
      <c r="B1000" s="175"/>
    </row>
    <row r="1001" spans="1:2" ht="15" customHeight="1">
      <c r="A1001" s="172" t="s">
        <v>135</v>
      </c>
      <c r="B1001" s="175"/>
    </row>
    <row r="1002" spans="1:2" ht="15" customHeight="1">
      <c r="A1002" s="172" t="s">
        <v>136</v>
      </c>
      <c r="B1002" s="175"/>
    </row>
    <row r="1003" spans="1:2" ht="15" customHeight="1">
      <c r="A1003" s="172" t="s">
        <v>881</v>
      </c>
      <c r="B1003" s="175"/>
    </row>
    <row r="1004" spans="1:2" ht="15" customHeight="1">
      <c r="A1004" s="172" t="s">
        <v>891</v>
      </c>
      <c r="B1004" s="175"/>
    </row>
    <row r="1005" spans="1:2" ht="15" customHeight="1">
      <c r="A1005" s="172" t="s">
        <v>892</v>
      </c>
      <c r="B1005" s="175"/>
    </row>
    <row r="1006" spans="1:2" ht="15" customHeight="1">
      <c r="A1006" s="172" t="s">
        <v>893</v>
      </c>
      <c r="B1006" s="175">
        <v>253</v>
      </c>
    </row>
    <row r="1007" spans="1:2" ht="15" customHeight="1">
      <c r="A1007" s="172" t="s">
        <v>894</v>
      </c>
      <c r="B1007" s="175">
        <v>250</v>
      </c>
    </row>
    <row r="1008" spans="1:2" ht="15" customHeight="1">
      <c r="A1008" s="172" t="s">
        <v>895</v>
      </c>
      <c r="B1008" s="175"/>
    </row>
    <row r="1009" spans="1:2" ht="15" customHeight="1">
      <c r="A1009" s="172" t="s">
        <v>896</v>
      </c>
      <c r="B1009" s="175"/>
    </row>
    <row r="1010" spans="1:2" ht="15" customHeight="1">
      <c r="A1010" s="172" t="s">
        <v>897</v>
      </c>
      <c r="B1010" s="175">
        <v>3</v>
      </c>
    </row>
    <row r="1011" spans="1:2" ht="15" customHeight="1">
      <c r="A1011" s="172" t="s">
        <v>898</v>
      </c>
      <c r="B1011" s="175">
        <v>5298</v>
      </c>
    </row>
    <row r="1012" spans="1:2" ht="15" customHeight="1">
      <c r="A1012" s="172" t="s">
        <v>899</v>
      </c>
      <c r="B1012" s="175">
        <v>2087</v>
      </c>
    </row>
    <row r="1013" spans="1:2" ht="15" customHeight="1">
      <c r="A1013" s="172" t="s">
        <v>900</v>
      </c>
      <c r="B1013" s="175">
        <v>3211</v>
      </c>
    </row>
    <row r="1014" spans="1:2" ht="15" customHeight="1">
      <c r="A1014" s="172" t="s">
        <v>901</v>
      </c>
      <c r="B1014" s="174">
        <v>12420</v>
      </c>
    </row>
    <row r="1015" spans="1:2" ht="15" customHeight="1">
      <c r="A1015" s="172" t="s">
        <v>902</v>
      </c>
      <c r="B1015" s="175"/>
    </row>
    <row r="1016" spans="1:2" ht="15" customHeight="1">
      <c r="A1016" s="172" t="s">
        <v>134</v>
      </c>
      <c r="B1016" s="175"/>
    </row>
    <row r="1017" spans="1:2" ht="15" customHeight="1">
      <c r="A1017" s="172" t="s">
        <v>135</v>
      </c>
      <c r="B1017" s="175"/>
    </row>
    <row r="1018" spans="1:2" ht="15" customHeight="1">
      <c r="A1018" s="172" t="s">
        <v>136</v>
      </c>
      <c r="B1018" s="175"/>
    </row>
    <row r="1019" spans="1:2" ht="15" customHeight="1">
      <c r="A1019" s="172" t="s">
        <v>903</v>
      </c>
      <c r="B1019" s="175"/>
    </row>
    <row r="1020" spans="1:2" ht="15" customHeight="1">
      <c r="A1020" s="172" t="s">
        <v>904</v>
      </c>
      <c r="B1020" s="175"/>
    </row>
    <row r="1021" spans="1:2" ht="15" customHeight="1">
      <c r="A1021" s="172" t="s">
        <v>905</v>
      </c>
      <c r="B1021" s="175"/>
    </row>
    <row r="1022" spans="1:2" ht="15" customHeight="1">
      <c r="A1022" s="172" t="s">
        <v>906</v>
      </c>
      <c r="B1022" s="175"/>
    </row>
    <row r="1023" spans="1:2" ht="15" customHeight="1">
      <c r="A1023" s="172" t="s">
        <v>907</v>
      </c>
      <c r="B1023" s="175"/>
    </row>
    <row r="1024" spans="1:2" ht="15" customHeight="1">
      <c r="A1024" s="172" t="s">
        <v>908</v>
      </c>
      <c r="B1024" s="175"/>
    </row>
    <row r="1025" spans="1:2" ht="15" customHeight="1">
      <c r="A1025" s="172" t="s">
        <v>909</v>
      </c>
      <c r="B1025" s="175">
        <v>246</v>
      </c>
    </row>
    <row r="1026" spans="1:2" ht="15" customHeight="1">
      <c r="A1026" s="172" t="s">
        <v>134</v>
      </c>
      <c r="B1026" s="175"/>
    </row>
    <row r="1027" spans="1:2" ht="15" customHeight="1">
      <c r="A1027" s="172" t="s">
        <v>135</v>
      </c>
      <c r="B1027" s="175"/>
    </row>
    <row r="1028" spans="1:2" ht="15" customHeight="1">
      <c r="A1028" s="172" t="s">
        <v>136</v>
      </c>
      <c r="B1028" s="175"/>
    </row>
    <row r="1029" spans="1:2" ht="15" customHeight="1">
      <c r="A1029" s="172" t="s">
        <v>910</v>
      </c>
      <c r="B1029" s="175"/>
    </row>
    <row r="1030" spans="1:2" ht="15" customHeight="1">
      <c r="A1030" s="172" t="s">
        <v>911</v>
      </c>
      <c r="B1030" s="175"/>
    </row>
    <row r="1031" spans="1:2" ht="15" customHeight="1">
      <c r="A1031" s="172" t="s">
        <v>912</v>
      </c>
      <c r="B1031" s="175"/>
    </row>
    <row r="1032" spans="1:2" ht="15" customHeight="1">
      <c r="A1032" s="172" t="s">
        <v>913</v>
      </c>
      <c r="B1032" s="175"/>
    </row>
    <row r="1033" spans="1:2" ht="15" customHeight="1">
      <c r="A1033" s="172" t="s">
        <v>914</v>
      </c>
      <c r="B1033" s="175"/>
    </row>
    <row r="1034" spans="1:2" ht="15" customHeight="1">
      <c r="A1034" s="172" t="s">
        <v>915</v>
      </c>
      <c r="B1034" s="175"/>
    </row>
    <row r="1035" spans="1:2" ht="15" customHeight="1">
      <c r="A1035" s="172" t="s">
        <v>916</v>
      </c>
      <c r="B1035" s="175"/>
    </row>
    <row r="1036" spans="1:2" ht="15" customHeight="1">
      <c r="A1036" s="172" t="s">
        <v>917</v>
      </c>
      <c r="B1036" s="175"/>
    </row>
    <row r="1037" spans="1:2" ht="15" customHeight="1">
      <c r="A1037" s="172" t="s">
        <v>918</v>
      </c>
      <c r="B1037" s="175"/>
    </row>
    <row r="1038" spans="1:2" ht="15" customHeight="1">
      <c r="A1038" s="172" t="s">
        <v>919</v>
      </c>
      <c r="B1038" s="175"/>
    </row>
    <row r="1039" spans="1:2" ht="15" customHeight="1">
      <c r="A1039" s="172" t="s">
        <v>920</v>
      </c>
      <c r="B1039" s="175"/>
    </row>
    <row r="1040" spans="1:2" ht="15" customHeight="1">
      <c r="A1040" s="172" t="s">
        <v>921</v>
      </c>
      <c r="B1040" s="175">
        <v>246</v>
      </c>
    </row>
    <row r="1041" spans="1:2" ht="15" customHeight="1">
      <c r="A1041" s="172" t="s">
        <v>922</v>
      </c>
      <c r="B1041" s="175">
        <v>90</v>
      </c>
    </row>
    <row r="1042" spans="1:2" ht="15" customHeight="1">
      <c r="A1042" s="172" t="s">
        <v>134</v>
      </c>
      <c r="B1042" s="175">
        <v>90</v>
      </c>
    </row>
    <row r="1043" spans="1:2" ht="15" customHeight="1">
      <c r="A1043" s="172" t="s">
        <v>135</v>
      </c>
      <c r="B1043" s="175"/>
    </row>
    <row r="1044" spans="1:2" ht="15" customHeight="1">
      <c r="A1044" s="172" t="s">
        <v>136</v>
      </c>
      <c r="B1044" s="175"/>
    </row>
    <row r="1045" spans="1:2" ht="15" customHeight="1">
      <c r="A1045" s="172" t="s">
        <v>923</v>
      </c>
      <c r="B1045" s="175"/>
    </row>
    <row r="1046" spans="1:3" ht="15" customHeight="1">
      <c r="A1046" s="172" t="s">
        <v>924</v>
      </c>
      <c r="B1046" s="175">
        <v>1852</v>
      </c>
      <c r="C1046" s="166"/>
    </row>
    <row r="1047" spans="1:2" ht="15" customHeight="1">
      <c r="A1047" s="172" t="s">
        <v>134</v>
      </c>
      <c r="B1047" s="175">
        <v>1653</v>
      </c>
    </row>
    <row r="1048" spans="1:2" ht="15" customHeight="1">
      <c r="A1048" s="172" t="s">
        <v>135</v>
      </c>
      <c r="B1048" s="175"/>
    </row>
    <row r="1049" spans="1:2" ht="15" customHeight="1">
      <c r="A1049" s="172" t="s">
        <v>136</v>
      </c>
      <c r="B1049" s="175"/>
    </row>
    <row r="1050" spans="1:2" ht="15" customHeight="1">
      <c r="A1050" s="172" t="s">
        <v>925</v>
      </c>
      <c r="B1050" s="175"/>
    </row>
    <row r="1051" spans="1:2" ht="15" customHeight="1">
      <c r="A1051" s="172" t="s">
        <v>926</v>
      </c>
      <c r="B1051" s="175"/>
    </row>
    <row r="1052" spans="1:2" ht="15" customHeight="1">
      <c r="A1052" s="172" t="s">
        <v>927</v>
      </c>
      <c r="B1052" s="175">
        <v>67</v>
      </c>
    </row>
    <row r="1053" spans="1:2" ht="15" customHeight="1">
      <c r="A1053" s="172" t="s">
        <v>928</v>
      </c>
      <c r="B1053" s="175"/>
    </row>
    <row r="1054" spans="1:2" ht="15" customHeight="1">
      <c r="A1054" s="172" t="s">
        <v>929</v>
      </c>
      <c r="B1054" s="175"/>
    </row>
    <row r="1055" spans="1:2" ht="15" customHeight="1">
      <c r="A1055" s="172" t="s">
        <v>143</v>
      </c>
      <c r="B1055" s="175">
        <v>46</v>
      </c>
    </row>
    <row r="1056" spans="1:2" ht="15" customHeight="1">
      <c r="A1056" s="172" t="s">
        <v>930</v>
      </c>
      <c r="B1056" s="175">
        <v>86</v>
      </c>
    </row>
    <row r="1057" spans="1:2" ht="15" customHeight="1">
      <c r="A1057" s="172" t="s">
        <v>931</v>
      </c>
      <c r="B1057" s="175">
        <v>796</v>
      </c>
    </row>
    <row r="1058" spans="1:2" ht="15" customHeight="1">
      <c r="A1058" s="172" t="s">
        <v>134</v>
      </c>
      <c r="B1058" s="175">
        <v>450</v>
      </c>
    </row>
    <row r="1059" spans="1:2" ht="15" customHeight="1">
      <c r="A1059" s="172" t="s">
        <v>135</v>
      </c>
      <c r="B1059" s="175"/>
    </row>
    <row r="1060" spans="1:2" ht="15" customHeight="1">
      <c r="A1060" s="172" t="s">
        <v>136</v>
      </c>
      <c r="B1060" s="175"/>
    </row>
    <row r="1061" spans="1:2" ht="15" customHeight="1">
      <c r="A1061" s="172" t="s">
        <v>932</v>
      </c>
      <c r="B1061" s="175"/>
    </row>
    <row r="1062" spans="1:2" ht="15" customHeight="1">
      <c r="A1062" s="172" t="s">
        <v>933</v>
      </c>
      <c r="B1062" s="175"/>
    </row>
    <row r="1063" spans="1:2" ht="15" customHeight="1">
      <c r="A1063" s="172" t="s">
        <v>934</v>
      </c>
      <c r="B1063" s="175">
        <v>346</v>
      </c>
    </row>
    <row r="1064" spans="1:2" ht="15" customHeight="1">
      <c r="A1064" s="172" t="s">
        <v>935</v>
      </c>
      <c r="B1064" s="175">
        <v>4282</v>
      </c>
    </row>
    <row r="1065" spans="1:2" ht="15" customHeight="1">
      <c r="A1065" s="172" t="s">
        <v>134</v>
      </c>
      <c r="B1065" s="175"/>
    </row>
    <row r="1066" spans="1:2" ht="15" customHeight="1">
      <c r="A1066" s="172" t="s">
        <v>135</v>
      </c>
      <c r="B1066" s="175"/>
    </row>
    <row r="1067" spans="1:2" ht="15" customHeight="1">
      <c r="A1067" s="172" t="s">
        <v>136</v>
      </c>
      <c r="B1067" s="175"/>
    </row>
    <row r="1068" spans="1:2" ht="15" customHeight="1">
      <c r="A1068" s="172" t="s">
        <v>936</v>
      </c>
      <c r="B1068" s="175"/>
    </row>
    <row r="1069" spans="1:2" ht="15" customHeight="1">
      <c r="A1069" s="172" t="s">
        <v>937</v>
      </c>
      <c r="B1069" s="175">
        <v>404</v>
      </c>
    </row>
    <row r="1070" spans="1:2" ht="15" customHeight="1">
      <c r="A1070" s="172" t="s">
        <v>938</v>
      </c>
      <c r="B1070" s="175"/>
    </row>
    <row r="1071" spans="1:2" ht="15" customHeight="1">
      <c r="A1071" s="172" t="s">
        <v>939</v>
      </c>
      <c r="B1071" s="175">
        <v>3878</v>
      </c>
    </row>
    <row r="1072" spans="1:2" ht="15" customHeight="1">
      <c r="A1072" s="172" t="s">
        <v>940</v>
      </c>
      <c r="B1072" s="175">
        <v>5154</v>
      </c>
    </row>
    <row r="1073" spans="1:2" ht="15" customHeight="1">
      <c r="A1073" s="172" t="s">
        <v>941</v>
      </c>
      <c r="B1073" s="175"/>
    </row>
    <row r="1074" spans="1:2" ht="15" customHeight="1">
      <c r="A1074" s="172" t="s">
        <v>942</v>
      </c>
      <c r="B1074" s="175">
        <v>5154</v>
      </c>
    </row>
    <row r="1075" spans="1:2" ht="15" customHeight="1">
      <c r="A1075" s="172" t="s">
        <v>943</v>
      </c>
      <c r="B1075" s="175"/>
    </row>
    <row r="1076" spans="1:2" ht="15" customHeight="1">
      <c r="A1076" s="172" t="s">
        <v>944</v>
      </c>
      <c r="B1076" s="175"/>
    </row>
    <row r="1077" spans="1:2" ht="15" customHeight="1">
      <c r="A1077" s="172" t="s">
        <v>945</v>
      </c>
      <c r="B1077" s="175"/>
    </row>
    <row r="1078" spans="1:2" ht="15" customHeight="1">
      <c r="A1078" s="172" t="s">
        <v>946</v>
      </c>
      <c r="B1078" s="174">
        <v>2171</v>
      </c>
    </row>
    <row r="1079" spans="1:2" ht="15" customHeight="1">
      <c r="A1079" s="172" t="s">
        <v>947</v>
      </c>
      <c r="B1079" s="175">
        <v>1147</v>
      </c>
    </row>
    <row r="1080" spans="1:2" ht="15" customHeight="1">
      <c r="A1080" s="172" t="s">
        <v>134</v>
      </c>
      <c r="B1080" s="175">
        <v>499</v>
      </c>
    </row>
    <row r="1081" spans="1:2" ht="15" customHeight="1">
      <c r="A1081" s="172" t="s">
        <v>135</v>
      </c>
      <c r="B1081" s="175">
        <v>44</v>
      </c>
    </row>
    <row r="1082" spans="1:2" ht="15" customHeight="1">
      <c r="A1082" s="172" t="s">
        <v>136</v>
      </c>
      <c r="B1082" s="175"/>
    </row>
    <row r="1083" spans="1:2" ht="15" customHeight="1">
      <c r="A1083" s="172" t="s">
        <v>948</v>
      </c>
      <c r="B1083" s="175"/>
    </row>
    <row r="1084" spans="1:2" ht="15" customHeight="1">
      <c r="A1084" s="172" t="s">
        <v>949</v>
      </c>
      <c r="B1084" s="175"/>
    </row>
    <row r="1085" spans="1:2" ht="15" customHeight="1">
      <c r="A1085" s="172" t="s">
        <v>950</v>
      </c>
      <c r="B1085" s="175"/>
    </row>
    <row r="1086" spans="1:2" ht="15" customHeight="1">
      <c r="A1086" s="172" t="s">
        <v>951</v>
      </c>
      <c r="B1086" s="175"/>
    </row>
    <row r="1087" spans="1:2" ht="15" customHeight="1">
      <c r="A1087" s="172" t="s">
        <v>143</v>
      </c>
      <c r="B1087" s="175">
        <v>145</v>
      </c>
    </row>
    <row r="1088" spans="1:2" ht="15" customHeight="1">
      <c r="A1088" s="172" t="s">
        <v>952</v>
      </c>
      <c r="B1088" s="175">
        <v>459</v>
      </c>
    </row>
    <row r="1089" spans="1:2" ht="15" customHeight="1">
      <c r="A1089" s="172" t="s">
        <v>953</v>
      </c>
      <c r="B1089" s="175">
        <v>872</v>
      </c>
    </row>
    <row r="1090" spans="1:2" ht="15" customHeight="1">
      <c r="A1090" s="172" t="s">
        <v>134</v>
      </c>
      <c r="B1090" s="175"/>
    </row>
    <row r="1091" spans="1:2" ht="15" customHeight="1">
      <c r="A1091" s="172" t="s">
        <v>135</v>
      </c>
      <c r="B1091" s="175"/>
    </row>
    <row r="1092" spans="1:2" ht="15" customHeight="1">
      <c r="A1092" s="172" t="s">
        <v>136</v>
      </c>
      <c r="B1092" s="175"/>
    </row>
    <row r="1093" spans="1:2" ht="15" customHeight="1">
      <c r="A1093" s="172" t="s">
        <v>954</v>
      </c>
      <c r="B1093" s="175"/>
    </row>
    <row r="1094" spans="1:2" ht="15" customHeight="1">
      <c r="A1094" s="172" t="s">
        <v>955</v>
      </c>
      <c r="B1094" s="175">
        <v>872</v>
      </c>
    </row>
    <row r="1095" spans="1:2" ht="15" customHeight="1">
      <c r="A1095" s="172" t="s">
        <v>956</v>
      </c>
      <c r="B1095" s="175">
        <v>152</v>
      </c>
    </row>
    <row r="1096" spans="1:2" ht="15" customHeight="1">
      <c r="A1096" s="172" t="s">
        <v>957</v>
      </c>
      <c r="B1096" s="175"/>
    </row>
    <row r="1097" spans="1:2" ht="15" customHeight="1">
      <c r="A1097" s="172" t="s">
        <v>958</v>
      </c>
      <c r="B1097" s="175">
        <v>152</v>
      </c>
    </row>
    <row r="1098" spans="1:2" ht="15" customHeight="1">
      <c r="A1098" s="172" t="s">
        <v>959</v>
      </c>
      <c r="B1098" s="174">
        <v>788</v>
      </c>
    </row>
    <row r="1099" spans="1:2" ht="15" customHeight="1">
      <c r="A1099" s="172" t="s">
        <v>960</v>
      </c>
      <c r="B1099" s="175">
        <v>428</v>
      </c>
    </row>
    <row r="1100" spans="1:2" ht="15" customHeight="1">
      <c r="A1100" s="172" t="s">
        <v>134</v>
      </c>
      <c r="B1100" s="175">
        <v>328</v>
      </c>
    </row>
    <row r="1101" spans="1:2" ht="15" customHeight="1">
      <c r="A1101" s="172" t="s">
        <v>135</v>
      </c>
      <c r="B1101" s="175"/>
    </row>
    <row r="1102" spans="1:2" ht="15" customHeight="1">
      <c r="A1102" s="172" t="s">
        <v>136</v>
      </c>
      <c r="B1102" s="175"/>
    </row>
    <row r="1103" spans="1:2" ht="15" customHeight="1">
      <c r="A1103" s="172" t="s">
        <v>961</v>
      </c>
      <c r="B1103" s="175"/>
    </row>
    <row r="1104" spans="1:2" ht="15" customHeight="1">
      <c r="A1104" s="172" t="s">
        <v>143</v>
      </c>
      <c r="B1104" s="175"/>
    </row>
    <row r="1105" spans="1:2" ht="15" customHeight="1">
      <c r="A1105" s="172" t="s">
        <v>962</v>
      </c>
      <c r="B1105" s="175">
        <v>100</v>
      </c>
    </row>
    <row r="1106" spans="1:2" ht="15" customHeight="1">
      <c r="A1106" s="172" t="s">
        <v>963</v>
      </c>
      <c r="B1106" s="175">
        <v>58</v>
      </c>
    </row>
    <row r="1107" spans="1:2" ht="15" customHeight="1">
      <c r="A1107" s="172" t="s">
        <v>964</v>
      </c>
      <c r="B1107" s="175"/>
    </row>
    <row r="1108" spans="1:2" ht="15" customHeight="1">
      <c r="A1108" s="172" t="s">
        <v>965</v>
      </c>
      <c r="B1108" s="175"/>
    </row>
    <row r="1109" spans="1:2" ht="15" customHeight="1">
      <c r="A1109" s="172" t="s">
        <v>966</v>
      </c>
      <c r="B1109" s="175"/>
    </row>
    <row r="1110" spans="1:2" ht="15" customHeight="1">
      <c r="A1110" s="172" t="s">
        <v>967</v>
      </c>
      <c r="B1110" s="175"/>
    </row>
    <row r="1111" spans="1:4" ht="15" customHeight="1">
      <c r="A1111" s="172" t="s">
        <v>968</v>
      </c>
      <c r="B1111" s="175"/>
      <c r="C1111" s="166"/>
      <c r="D1111" s="166"/>
    </row>
    <row r="1112" spans="1:2" ht="15" customHeight="1">
      <c r="A1112" s="172" t="s">
        <v>969</v>
      </c>
      <c r="B1112" s="175"/>
    </row>
    <row r="1113" spans="1:2" ht="15" customHeight="1">
      <c r="A1113" s="172" t="s">
        <v>970</v>
      </c>
      <c r="B1113" s="175"/>
    </row>
    <row r="1114" spans="1:2" ht="15" customHeight="1">
      <c r="A1114" s="172" t="s">
        <v>971</v>
      </c>
      <c r="B1114" s="175"/>
    </row>
    <row r="1115" spans="1:2" ht="15" customHeight="1">
      <c r="A1115" s="172" t="s">
        <v>972</v>
      </c>
      <c r="B1115" s="175">
        <v>58</v>
      </c>
    </row>
    <row r="1116" spans="1:2" ht="15" customHeight="1">
      <c r="A1116" s="172" t="s">
        <v>973</v>
      </c>
      <c r="B1116" s="175">
        <v>284</v>
      </c>
    </row>
    <row r="1117" spans="1:2" ht="15" customHeight="1">
      <c r="A1117" s="172" t="s">
        <v>974</v>
      </c>
      <c r="B1117" s="175"/>
    </row>
    <row r="1118" spans="1:2" ht="15" customHeight="1">
      <c r="A1118" s="172" t="s">
        <v>975</v>
      </c>
      <c r="B1118" s="175">
        <v>77</v>
      </c>
    </row>
    <row r="1119" spans="1:2" ht="15" customHeight="1">
      <c r="A1119" s="172" t="s">
        <v>976</v>
      </c>
      <c r="B1119" s="175"/>
    </row>
    <row r="1120" spans="1:2" ht="15" customHeight="1">
      <c r="A1120" s="172" t="s">
        <v>977</v>
      </c>
      <c r="B1120" s="175"/>
    </row>
    <row r="1121" spans="1:2" ht="15" customHeight="1">
      <c r="A1121" s="172" t="s">
        <v>978</v>
      </c>
      <c r="B1121" s="175">
        <v>207</v>
      </c>
    </row>
    <row r="1122" spans="1:2" ht="15" customHeight="1">
      <c r="A1122" s="172" t="s">
        <v>979</v>
      </c>
      <c r="B1122" s="175"/>
    </row>
    <row r="1123" spans="1:2" ht="15" customHeight="1">
      <c r="A1123" s="172" t="s">
        <v>980</v>
      </c>
      <c r="B1123" s="175"/>
    </row>
    <row r="1124" spans="1:2" ht="15" customHeight="1">
      <c r="A1124" s="172" t="s">
        <v>981</v>
      </c>
      <c r="B1124" s="175"/>
    </row>
    <row r="1125" spans="1:2" ht="15" customHeight="1">
      <c r="A1125" s="172" t="s">
        <v>982</v>
      </c>
      <c r="B1125" s="175">
        <v>18</v>
      </c>
    </row>
    <row r="1126" spans="1:2" ht="15" customHeight="1">
      <c r="A1126" s="172" t="s">
        <v>983</v>
      </c>
      <c r="B1126" s="175"/>
    </row>
    <row r="1127" spans="1:2" ht="15" customHeight="1">
      <c r="A1127" s="172" t="s">
        <v>984</v>
      </c>
      <c r="B1127" s="175">
        <v>18</v>
      </c>
    </row>
    <row r="1128" spans="1:2" ht="15" customHeight="1">
      <c r="A1128" s="172" t="s">
        <v>985</v>
      </c>
      <c r="B1128" s="175"/>
    </row>
    <row r="1129" spans="1:2" ht="15" customHeight="1">
      <c r="A1129" s="172" t="s">
        <v>986</v>
      </c>
      <c r="B1129" s="175"/>
    </row>
    <row r="1130" spans="1:2" ht="15" customHeight="1">
      <c r="A1130" s="172" t="s">
        <v>987</v>
      </c>
      <c r="B1130" s="175"/>
    </row>
    <row r="1131" spans="1:2" ht="15" customHeight="1">
      <c r="A1131" s="172" t="s">
        <v>988</v>
      </c>
      <c r="B1131" s="175"/>
    </row>
    <row r="1132" spans="1:2" ht="15" customHeight="1">
      <c r="A1132" s="172" t="s">
        <v>989</v>
      </c>
      <c r="B1132" s="175"/>
    </row>
    <row r="1133" spans="1:2" ht="15" customHeight="1">
      <c r="A1133" s="172" t="s">
        <v>990</v>
      </c>
      <c r="B1133" s="175"/>
    </row>
    <row r="1134" spans="1:2" ht="15" customHeight="1">
      <c r="A1134" s="172" t="s">
        <v>766</v>
      </c>
      <c r="B1134" s="175"/>
    </row>
    <row r="1135" spans="1:2" ht="15" customHeight="1">
      <c r="A1135" s="172" t="s">
        <v>991</v>
      </c>
      <c r="B1135" s="175"/>
    </row>
    <row r="1136" spans="1:2" ht="15" customHeight="1">
      <c r="A1136" s="172" t="s">
        <v>992</v>
      </c>
      <c r="B1136" s="175"/>
    </row>
    <row r="1137" spans="1:2" ht="15" customHeight="1">
      <c r="A1137" s="172" t="s">
        <v>993</v>
      </c>
      <c r="B1137" s="175"/>
    </row>
    <row r="1138" spans="1:2" ht="15" customHeight="1">
      <c r="A1138" s="172" t="s">
        <v>994</v>
      </c>
      <c r="B1138" s="174">
        <v>7057</v>
      </c>
    </row>
    <row r="1139" spans="1:4" ht="15" customHeight="1">
      <c r="A1139" s="172" t="s">
        <v>995</v>
      </c>
      <c r="B1139" s="175">
        <v>6123</v>
      </c>
      <c r="C1139" s="166"/>
      <c r="D1139" s="166"/>
    </row>
    <row r="1140" spans="1:2" ht="15" customHeight="1">
      <c r="A1140" s="172" t="s">
        <v>134</v>
      </c>
      <c r="B1140" s="175">
        <v>1589</v>
      </c>
    </row>
    <row r="1141" spans="1:2" ht="15" customHeight="1">
      <c r="A1141" s="172" t="s">
        <v>135</v>
      </c>
      <c r="B1141" s="175">
        <v>435</v>
      </c>
    </row>
    <row r="1142" spans="1:2" ht="15" customHeight="1">
      <c r="A1142" s="172" t="s">
        <v>136</v>
      </c>
      <c r="B1142" s="175"/>
    </row>
    <row r="1143" spans="1:2" ht="15" customHeight="1">
      <c r="A1143" s="172" t="s">
        <v>996</v>
      </c>
      <c r="B1143" s="175">
        <v>85</v>
      </c>
    </row>
    <row r="1144" spans="1:2" ht="15" customHeight="1">
      <c r="A1144" s="172" t="s">
        <v>997</v>
      </c>
      <c r="B1144" s="175">
        <v>1084</v>
      </c>
    </row>
    <row r="1145" spans="1:2" ht="15" customHeight="1">
      <c r="A1145" s="172" t="s">
        <v>998</v>
      </c>
      <c r="B1145" s="175"/>
    </row>
    <row r="1146" spans="1:2" ht="15" customHeight="1">
      <c r="A1146" s="172" t="s">
        <v>999</v>
      </c>
      <c r="B1146" s="175"/>
    </row>
    <row r="1147" spans="1:2" ht="15" customHeight="1">
      <c r="A1147" s="172" t="s">
        <v>1000</v>
      </c>
      <c r="B1147" s="175">
        <v>33</v>
      </c>
    </row>
    <row r="1148" spans="1:2" ht="15" customHeight="1">
      <c r="A1148" s="172" t="s">
        <v>1001</v>
      </c>
      <c r="B1148" s="175"/>
    </row>
    <row r="1149" spans="1:2" ht="15" customHeight="1">
      <c r="A1149" s="172" t="s">
        <v>1002</v>
      </c>
      <c r="B1149" s="175"/>
    </row>
    <row r="1150" spans="1:2" ht="15" customHeight="1">
      <c r="A1150" s="172" t="s">
        <v>1003</v>
      </c>
      <c r="B1150" s="175"/>
    </row>
    <row r="1151" spans="1:2" ht="15" customHeight="1">
      <c r="A1151" s="172" t="s">
        <v>1004</v>
      </c>
      <c r="B1151" s="175"/>
    </row>
    <row r="1152" spans="1:2" ht="15" customHeight="1">
      <c r="A1152" s="172" t="s">
        <v>1005</v>
      </c>
      <c r="B1152" s="175"/>
    </row>
    <row r="1153" spans="1:2" ht="15" customHeight="1">
      <c r="A1153" s="172" t="s">
        <v>1006</v>
      </c>
      <c r="B1153" s="175"/>
    </row>
    <row r="1154" spans="1:2" ht="15" customHeight="1">
      <c r="A1154" s="172" t="s">
        <v>1007</v>
      </c>
      <c r="B1154" s="175"/>
    </row>
    <row r="1155" spans="1:2" ht="15" customHeight="1">
      <c r="A1155" s="172" t="s">
        <v>1008</v>
      </c>
      <c r="B1155" s="175"/>
    </row>
    <row r="1156" spans="1:2" ht="15" customHeight="1">
      <c r="A1156" s="172" t="s">
        <v>1009</v>
      </c>
      <c r="B1156" s="175"/>
    </row>
    <row r="1157" spans="1:2" ht="15" customHeight="1">
      <c r="A1157" s="172" t="s">
        <v>1010</v>
      </c>
      <c r="B1157" s="175"/>
    </row>
    <row r="1158" spans="1:2" ht="15" customHeight="1">
      <c r="A1158" s="172" t="s">
        <v>1011</v>
      </c>
      <c r="B1158" s="175"/>
    </row>
    <row r="1159" spans="1:2" ht="15" customHeight="1">
      <c r="A1159" s="172" t="s">
        <v>1012</v>
      </c>
      <c r="B1159" s="175"/>
    </row>
    <row r="1160" spans="1:2" ht="15" customHeight="1">
      <c r="A1160" s="172" t="s">
        <v>1013</v>
      </c>
      <c r="B1160" s="175"/>
    </row>
    <row r="1161" spans="1:2" ht="15" customHeight="1">
      <c r="A1161" s="172" t="s">
        <v>1014</v>
      </c>
      <c r="B1161" s="175"/>
    </row>
    <row r="1162" spans="1:2" ht="15" customHeight="1">
      <c r="A1162" s="172" t="s">
        <v>1015</v>
      </c>
      <c r="B1162" s="175"/>
    </row>
    <row r="1163" spans="1:2" ht="15" customHeight="1">
      <c r="A1163" s="172" t="s">
        <v>1016</v>
      </c>
      <c r="B1163" s="175">
        <v>385</v>
      </c>
    </row>
    <row r="1164" spans="1:2" ht="15" customHeight="1">
      <c r="A1164" s="172" t="s">
        <v>143</v>
      </c>
      <c r="B1164" s="175">
        <v>953</v>
      </c>
    </row>
    <row r="1165" spans="1:2" ht="15" customHeight="1">
      <c r="A1165" s="172" t="s">
        <v>1017</v>
      </c>
      <c r="B1165" s="175">
        <v>1559</v>
      </c>
    </row>
    <row r="1166" spans="1:2" ht="15" customHeight="1">
      <c r="A1166" s="172" t="s">
        <v>1018</v>
      </c>
      <c r="B1166" s="175">
        <v>934</v>
      </c>
    </row>
    <row r="1167" spans="1:2" ht="15" customHeight="1">
      <c r="A1167" s="172" t="s">
        <v>134</v>
      </c>
      <c r="B1167" s="175">
        <v>254</v>
      </c>
    </row>
    <row r="1168" spans="1:2" ht="15" customHeight="1">
      <c r="A1168" s="172" t="s">
        <v>135</v>
      </c>
      <c r="B1168" s="175"/>
    </row>
    <row r="1169" spans="1:2" ht="15" customHeight="1">
      <c r="A1169" s="172" t="s">
        <v>136</v>
      </c>
      <c r="B1169" s="175"/>
    </row>
    <row r="1170" spans="1:2" ht="15" customHeight="1">
      <c r="A1170" s="172" t="s">
        <v>1019</v>
      </c>
      <c r="B1170" s="175"/>
    </row>
    <row r="1171" spans="1:2" ht="15" customHeight="1">
      <c r="A1171" s="172" t="s">
        <v>1020</v>
      </c>
      <c r="B1171" s="175"/>
    </row>
    <row r="1172" spans="1:4" ht="15" customHeight="1">
      <c r="A1172" s="172" t="s">
        <v>1021</v>
      </c>
      <c r="B1172" s="175"/>
      <c r="C1172" s="166"/>
      <c r="D1172" s="166"/>
    </row>
    <row r="1173" spans="1:2" ht="15" customHeight="1">
      <c r="A1173" s="172" t="s">
        <v>1022</v>
      </c>
      <c r="B1173" s="175">
        <v>188</v>
      </c>
    </row>
    <row r="1174" spans="1:2" ht="15" customHeight="1">
      <c r="A1174" s="172" t="s">
        <v>1023</v>
      </c>
      <c r="B1174" s="175"/>
    </row>
    <row r="1175" spans="1:2" ht="15" customHeight="1">
      <c r="A1175" s="172" t="s">
        <v>1024</v>
      </c>
      <c r="B1175" s="175"/>
    </row>
    <row r="1176" spans="1:2" ht="15" customHeight="1">
      <c r="A1176" s="172" t="s">
        <v>1025</v>
      </c>
      <c r="B1176" s="175"/>
    </row>
    <row r="1177" spans="1:2" ht="15" customHeight="1">
      <c r="A1177" s="172" t="s">
        <v>1026</v>
      </c>
      <c r="B1177" s="175"/>
    </row>
    <row r="1178" spans="1:2" ht="15" customHeight="1">
      <c r="A1178" s="172" t="s">
        <v>1027</v>
      </c>
      <c r="B1178" s="175"/>
    </row>
    <row r="1179" spans="1:2" ht="15" customHeight="1">
      <c r="A1179" s="172" t="s">
        <v>1028</v>
      </c>
      <c r="B1179" s="175"/>
    </row>
    <row r="1180" spans="1:2" ht="15" customHeight="1">
      <c r="A1180" s="172" t="s">
        <v>1029</v>
      </c>
      <c r="B1180" s="175">
        <v>492</v>
      </c>
    </row>
    <row r="1181" spans="1:2" ht="15" customHeight="1">
      <c r="A1181" s="172" t="s">
        <v>1030</v>
      </c>
      <c r="B1181" s="175"/>
    </row>
    <row r="1182" spans="1:2" ht="15" customHeight="1">
      <c r="A1182" s="172" t="s">
        <v>1031</v>
      </c>
      <c r="B1182" s="175"/>
    </row>
    <row r="1183" spans="1:2" ht="15" customHeight="1">
      <c r="A1183" s="172" t="s">
        <v>1032</v>
      </c>
      <c r="B1183" s="174">
        <f>26988+5000</f>
        <v>31988</v>
      </c>
    </row>
    <row r="1184" spans="1:2" ht="15" customHeight="1">
      <c r="A1184" s="172" t="s">
        <v>1033</v>
      </c>
      <c r="B1184" s="175">
        <v>7141</v>
      </c>
    </row>
    <row r="1185" spans="1:2" ht="15" customHeight="1">
      <c r="A1185" s="172" t="s">
        <v>1034</v>
      </c>
      <c r="B1185" s="175"/>
    </row>
    <row r="1186" spans="1:2" ht="15" customHeight="1">
      <c r="A1186" s="172" t="s">
        <v>1035</v>
      </c>
      <c r="B1186" s="175"/>
    </row>
    <row r="1187" spans="1:2" ht="15" customHeight="1">
      <c r="A1187" s="172" t="s">
        <v>1036</v>
      </c>
      <c r="B1187" s="175">
        <v>90</v>
      </c>
    </row>
    <row r="1188" spans="1:2" ht="15" customHeight="1">
      <c r="A1188" s="172" t="s">
        <v>1037</v>
      </c>
      <c r="B1188" s="175"/>
    </row>
    <row r="1189" spans="1:2" ht="15" customHeight="1">
      <c r="A1189" s="172" t="s">
        <v>1038</v>
      </c>
      <c r="B1189" s="175"/>
    </row>
    <row r="1190" spans="1:2" ht="15" customHeight="1">
      <c r="A1190" s="172" t="s">
        <v>1039</v>
      </c>
      <c r="B1190" s="175"/>
    </row>
    <row r="1191" spans="1:2" ht="15" customHeight="1">
      <c r="A1191" s="172" t="s">
        <v>1040</v>
      </c>
      <c r="B1191" s="175">
        <v>1340</v>
      </c>
    </row>
    <row r="1192" spans="1:2" ht="15" customHeight="1">
      <c r="A1192" s="172" t="s">
        <v>1041</v>
      </c>
      <c r="B1192" s="175">
        <v>115</v>
      </c>
    </row>
    <row r="1193" spans="1:2" ht="15" customHeight="1">
      <c r="A1193" s="172" t="s">
        <v>1042</v>
      </c>
      <c r="B1193" s="175"/>
    </row>
    <row r="1194" spans="1:2" ht="15" customHeight="1">
      <c r="A1194" s="172" t="s">
        <v>1043</v>
      </c>
      <c r="B1194" s="175">
        <v>5596</v>
      </c>
    </row>
    <row r="1195" spans="1:2" ht="15" customHeight="1">
      <c r="A1195" s="172" t="s">
        <v>1044</v>
      </c>
      <c r="B1195" s="175">
        <v>13434</v>
      </c>
    </row>
    <row r="1196" spans="1:2" ht="15" customHeight="1">
      <c r="A1196" s="172" t="s">
        <v>1045</v>
      </c>
      <c r="B1196" s="175">
        <v>13434</v>
      </c>
    </row>
    <row r="1197" spans="1:2" ht="15" customHeight="1">
      <c r="A1197" s="172" t="s">
        <v>1046</v>
      </c>
      <c r="B1197" s="175"/>
    </row>
    <row r="1198" spans="1:2" ht="15" customHeight="1">
      <c r="A1198" s="172" t="s">
        <v>1047</v>
      </c>
      <c r="B1198" s="175"/>
    </row>
    <row r="1199" spans="1:2" ht="15" customHeight="1">
      <c r="A1199" s="172" t="s">
        <v>1048</v>
      </c>
      <c r="B1199" s="175">
        <v>11413</v>
      </c>
    </row>
    <row r="1200" spans="1:2" ht="15" customHeight="1">
      <c r="A1200" s="172" t="s">
        <v>1049</v>
      </c>
      <c r="B1200" s="175"/>
    </row>
    <row r="1201" spans="1:2" ht="15" customHeight="1">
      <c r="A1201" s="172" t="s">
        <v>1050</v>
      </c>
      <c r="B1201" s="175">
        <v>5583</v>
      </c>
    </row>
    <row r="1202" spans="1:2" ht="15" customHeight="1">
      <c r="A1202" s="172" t="s">
        <v>1051</v>
      </c>
      <c r="B1202" s="175">
        <v>5830</v>
      </c>
    </row>
    <row r="1203" spans="1:2" ht="15" customHeight="1">
      <c r="A1203" s="172" t="s">
        <v>1052</v>
      </c>
      <c r="B1203" s="174">
        <v>1600</v>
      </c>
    </row>
    <row r="1204" spans="1:2" ht="15" customHeight="1">
      <c r="A1204" s="172" t="s">
        <v>1053</v>
      </c>
      <c r="B1204" s="175">
        <v>1600</v>
      </c>
    </row>
    <row r="1205" spans="1:2" ht="15" customHeight="1">
      <c r="A1205" s="172" t="s">
        <v>134</v>
      </c>
      <c r="B1205" s="175"/>
    </row>
    <row r="1206" spans="1:2" ht="15" customHeight="1">
      <c r="A1206" s="172" t="s">
        <v>135</v>
      </c>
      <c r="B1206" s="175"/>
    </row>
    <row r="1207" spans="1:2" ht="15" customHeight="1">
      <c r="A1207" s="172" t="s">
        <v>136</v>
      </c>
      <c r="B1207" s="175"/>
    </row>
    <row r="1208" spans="1:2" ht="15" customHeight="1">
      <c r="A1208" s="172" t="s">
        <v>1054</v>
      </c>
      <c r="B1208" s="175"/>
    </row>
    <row r="1209" spans="1:2" ht="15" customHeight="1">
      <c r="A1209" s="172" t="s">
        <v>1055</v>
      </c>
      <c r="B1209" s="175"/>
    </row>
    <row r="1210" spans="1:2" ht="15" customHeight="1">
      <c r="A1210" s="172" t="s">
        <v>1056</v>
      </c>
      <c r="B1210" s="175"/>
    </row>
    <row r="1211" spans="1:2" ht="15" customHeight="1">
      <c r="A1211" s="172" t="s">
        <v>1057</v>
      </c>
      <c r="B1211" s="175"/>
    </row>
    <row r="1212" spans="1:2" ht="15" customHeight="1">
      <c r="A1212" s="172" t="s">
        <v>1058</v>
      </c>
      <c r="B1212" s="175"/>
    </row>
    <row r="1213" spans="1:2" ht="15" customHeight="1">
      <c r="A1213" s="172" t="s">
        <v>1059</v>
      </c>
      <c r="B1213" s="175"/>
    </row>
    <row r="1214" spans="1:2" ht="15" customHeight="1">
      <c r="A1214" s="172" t="s">
        <v>1060</v>
      </c>
      <c r="B1214" s="175"/>
    </row>
    <row r="1215" spans="1:2" ht="15" customHeight="1">
      <c r="A1215" s="172" t="s">
        <v>1061</v>
      </c>
      <c r="B1215" s="175"/>
    </row>
    <row r="1216" spans="1:2" ht="15" customHeight="1">
      <c r="A1216" s="172" t="s">
        <v>1062</v>
      </c>
      <c r="B1216" s="175"/>
    </row>
    <row r="1217" spans="1:2" ht="15" customHeight="1">
      <c r="A1217" s="172" t="s">
        <v>1063</v>
      </c>
      <c r="B1217" s="175"/>
    </row>
    <row r="1218" spans="1:2" ht="15" customHeight="1">
      <c r="A1218" s="172" t="s">
        <v>1064</v>
      </c>
      <c r="B1218" s="175"/>
    </row>
    <row r="1219" spans="1:2" ht="15" customHeight="1">
      <c r="A1219" s="172" t="s">
        <v>1065</v>
      </c>
      <c r="B1219" s="175"/>
    </row>
    <row r="1220" spans="1:2" ht="15" customHeight="1">
      <c r="A1220" s="172" t="s">
        <v>143</v>
      </c>
      <c r="B1220" s="175">
        <v>402</v>
      </c>
    </row>
    <row r="1221" spans="1:2" ht="15" customHeight="1">
      <c r="A1221" s="172" t="s">
        <v>1066</v>
      </c>
      <c r="B1221" s="175">
        <v>1198</v>
      </c>
    </row>
    <row r="1222" spans="1:2" ht="15" customHeight="1">
      <c r="A1222" s="172" t="s">
        <v>1067</v>
      </c>
      <c r="B1222" s="175"/>
    </row>
    <row r="1223" spans="1:2" ht="15" customHeight="1">
      <c r="A1223" s="172" t="s">
        <v>1068</v>
      </c>
      <c r="B1223" s="175"/>
    </row>
    <row r="1224" spans="1:2" ht="15" customHeight="1">
      <c r="A1224" s="172" t="s">
        <v>1069</v>
      </c>
      <c r="B1224" s="175"/>
    </row>
    <row r="1225" spans="1:2" ht="15" customHeight="1">
      <c r="A1225" s="172" t="s">
        <v>1070</v>
      </c>
      <c r="B1225" s="175"/>
    </row>
    <row r="1226" spans="1:2" ht="15" customHeight="1">
      <c r="A1226" s="172" t="s">
        <v>1071</v>
      </c>
      <c r="B1226" s="175"/>
    </row>
    <row r="1227" spans="1:2" ht="15" customHeight="1">
      <c r="A1227" s="172" t="s">
        <v>1072</v>
      </c>
      <c r="B1227" s="175"/>
    </row>
    <row r="1228" spans="1:2" ht="15" customHeight="1">
      <c r="A1228" s="172" t="s">
        <v>1073</v>
      </c>
      <c r="B1228" s="175"/>
    </row>
    <row r="1229" spans="1:2" ht="15" customHeight="1">
      <c r="A1229" s="172" t="s">
        <v>1074</v>
      </c>
      <c r="B1229" s="175"/>
    </row>
    <row r="1230" spans="1:2" ht="15" customHeight="1">
      <c r="A1230" s="172" t="s">
        <v>1075</v>
      </c>
      <c r="B1230" s="175"/>
    </row>
    <row r="1231" spans="1:2" ht="15" customHeight="1">
      <c r="A1231" s="172" t="s">
        <v>1076</v>
      </c>
      <c r="B1231" s="175"/>
    </row>
    <row r="1232" spans="1:2" ht="15" customHeight="1">
      <c r="A1232" s="172" t="s">
        <v>1077</v>
      </c>
      <c r="B1232" s="175"/>
    </row>
    <row r="1233" spans="1:2" ht="15" customHeight="1">
      <c r="A1233" s="172" t="s">
        <v>1078</v>
      </c>
      <c r="B1233" s="175"/>
    </row>
    <row r="1234" spans="1:2" ht="15" customHeight="1">
      <c r="A1234" s="172" t="s">
        <v>1079</v>
      </c>
      <c r="B1234" s="175"/>
    </row>
    <row r="1235" spans="1:2" ht="15" customHeight="1">
      <c r="A1235" s="172" t="s">
        <v>1080</v>
      </c>
      <c r="B1235" s="175"/>
    </row>
    <row r="1236" spans="1:2" ht="15" customHeight="1">
      <c r="A1236" s="172" t="s">
        <v>1081</v>
      </c>
      <c r="B1236" s="175"/>
    </row>
    <row r="1237" spans="1:4" ht="15" customHeight="1">
      <c r="A1237" s="172" t="s">
        <v>1082</v>
      </c>
      <c r="B1237" s="175"/>
      <c r="C1237" s="166"/>
      <c r="D1237" s="166"/>
    </row>
    <row r="1238" spans="1:2" ht="15" customHeight="1">
      <c r="A1238" s="172" t="s">
        <v>1083</v>
      </c>
      <c r="B1238" s="175"/>
    </row>
    <row r="1239" spans="1:2" ht="15" customHeight="1">
      <c r="A1239" s="172" t="s">
        <v>1084</v>
      </c>
      <c r="B1239" s="175"/>
    </row>
    <row r="1240" spans="1:2" ht="15" customHeight="1">
      <c r="A1240" s="172" t="s">
        <v>1085</v>
      </c>
      <c r="B1240" s="175"/>
    </row>
    <row r="1241" spans="1:2" ht="15" customHeight="1">
      <c r="A1241" s="172" t="s">
        <v>1086</v>
      </c>
      <c r="B1241" s="175"/>
    </row>
    <row r="1242" spans="1:2" ht="15" customHeight="1">
      <c r="A1242" s="172" t="s">
        <v>1087</v>
      </c>
      <c r="B1242" s="175"/>
    </row>
    <row r="1243" spans="1:2" ht="15" customHeight="1">
      <c r="A1243" s="172" t="s">
        <v>1088</v>
      </c>
      <c r="B1243" s="175"/>
    </row>
    <row r="1244" spans="1:2" ht="15" customHeight="1">
      <c r="A1244" s="172" t="s">
        <v>1089</v>
      </c>
      <c r="B1244" s="175"/>
    </row>
    <row r="1245" spans="1:2" ht="15" customHeight="1">
      <c r="A1245" s="172" t="s">
        <v>1090</v>
      </c>
      <c r="B1245" s="175"/>
    </row>
    <row r="1246" spans="1:2" ht="15" customHeight="1">
      <c r="A1246" s="172" t="s">
        <v>1091</v>
      </c>
      <c r="B1246" s="175"/>
    </row>
    <row r="1247" spans="1:2" ht="15" customHeight="1">
      <c r="A1247" s="172" t="s">
        <v>1092</v>
      </c>
      <c r="B1247" s="174">
        <v>5895</v>
      </c>
    </row>
    <row r="1248" spans="1:2" ht="15" customHeight="1">
      <c r="A1248" s="172" t="s">
        <v>1093</v>
      </c>
      <c r="B1248" s="175">
        <v>1978</v>
      </c>
    </row>
    <row r="1249" spans="1:2" ht="15" customHeight="1">
      <c r="A1249" s="172" t="s">
        <v>134</v>
      </c>
      <c r="B1249" s="175">
        <v>1282</v>
      </c>
    </row>
    <row r="1250" spans="1:2" ht="15" customHeight="1">
      <c r="A1250" s="172" t="s">
        <v>135</v>
      </c>
      <c r="B1250" s="175"/>
    </row>
    <row r="1251" spans="1:2" ht="15" customHeight="1">
      <c r="A1251" s="172" t="s">
        <v>136</v>
      </c>
      <c r="B1251" s="175"/>
    </row>
    <row r="1252" spans="1:2" ht="15" customHeight="1">
      <c r="A1252" s="172" t="s">
        <v>1094</v>
      </c>
      <c r="B1252" s="175">
        <v>100</v>
      </c>
    </row>
    <row r="1253" spans="1:2" ht="15" customHeight="1">
      <c r="A1253" s="172" t="s">
        <v>1095</v>
      </c>
      <c r="B1253" s="175"/>
    </row>
    <row r="1254" spans="1:4" ht="15" customHeight="1">
      <c r="A1254" s="172" t="s">
        <v>1096</v>
      </c>
      <c r="B1254" s="175"/>
      <c r="C1254" s="166"/>
      <c r="D1254" s="166"/>
    </row>
    <row r="1255" spans="1:2" ht="15" customHeight="1">
      <c r="A1255" s="172" t="s">
        <v>1097</v>
      </c>
      <c r="B1255" s="175">
        <v>14</v>
      </c>
    </row>
    <row r="1256" spans="1:2" ht="15" customHeight="1">
      <c r="A1256" s="172" t="s">
        <v>1098</v>
      </c>
      <c r="B1256" s="175"/>
    </row>
    <row r="1257" spans="1:2" ht="15" customHeight="1">
      <c r="A1257" s="172" t="s">
        <v>143</v>
      </c>
      <c r="B1257" s="175">
        <v>19</v>
      </c>
    </row>
    <row r="1258" spans="1:2" ht="15" customHeight="1">
      <c r="A1258" s="172" t="s">
        <v>1099</v>
      </c>
      <c r="B1258" s="175">
        <v>563</v>
      </c>
    </row>
    <row r="1259" spans="1:2" ht="15" customHeight="1">
      <c r="A1259" s="172" t="s">
        <v>1100</v>
      </c>
      <c r="B1259" s="175">
        <v>2751</v>
      </c>
    </row>
    <row r="1260" spans="1:2" ht="15" customHeight="1">
      <c r="A1260" s="172" t="s">
        <v>134</v>
      </c>
      <c r="B1260" s="175">
        <v>2012</v>
      </c>
    </row>
    <row r="1261" spans="1:2" ht="15" customHeight="1">
      <c r="A1261" s="172" t="s">
        <v>135</v>
      </c>
      <c r="B1261" s="175"/>
    </row>
    <row r="1262" spans="1:2" ht="15" customHeight="1">
      <c r="A1262" s="172" t="s">
        <v>136</v>
      </c>
      <c r="B1262" s="175"/>
    </row>
    <row r="1263" spans="1:2" ht="15" customHeight="1">
      <c r="A1263" s="172" t="s">
        <v>1101</v>
      </c>
      <c r="B1263" s="175">
        <v>30</v>
      </c>
    </row>
    <row r="1264" spans="1:2" ht="15" customHeight="1">
      <c r="A1264" s="172" t="s">
        <v>1102</v>
      </c>
      <c r="B1264" s="175">
        <v>709</v>
      </c>
    </row>
    <row r="1265" spans="1:2" ht="15" customHeight="1">
      <c r="A1265" s="172" t="s">
        <v>1103</v>
      </c>
      <c r="B1265" s="175">
        <v>589</v>
      </c>
    </row>
    <row r="1266" spans="1:2" ht="15" customHeight="1">
      <c r="A1266" s="172" t="s">
        <v>134</v>
      </c>
      <c r="B1266" s="175">
        <v>23</v>
      </c>
    </row>
    <row r="1267" spans="1:2" ht="15" customHeight="1">
      <c r="A1267" s="172" t="s">
        <v>135</v>
      </c>
      <c r="B1267" s="175"/>
    </row>
    <row r="1268" spans="1:2" ht="15" customHeight="1">
      <c r="A1268" s="172" t="s">
        <v>136</v>
      </c>
      <c r="B1268" s="175"/>
    </row>
    <row r="1269" spans="1:2" ht="15" customHeight="1">
      <c r="A1269" s="172" t="s">
        <v>1104</v>
      </c>
      <c r="B1269" s="175"/>
    </row>
    <row r="1270" spans="1:2" ht="15" customHeight="1">
      <c r="A1270" s="172" t="s">
        <v>1105</v>
      </c>
      <c r="B1270" s="175">
        <v>566</v>
      </c>
    </row>
    <row r="1271" spans="1:2" ht="15" customHeight="1">
      <c r="A1271" s="172" t="s">
        <v>143</v>
      </c>
      <c r="B1271" s="175"/>
    </row>
    <row r="1272" spans="1:2" ht="15" customHeight="1">
      <c r="A1272" s="172" t="s">
        <v>1106</v>
      </c>
      <c r="B1272" s="175"/>
    </row>
    <row r="1273" spans="1:2" ht="15" customHeight="1">
      <c r="A1273" s="172" t="s">
        <v>1107</v>
      </c>
      <c r="B1273" s="175">
        <v>112</v>
      </c>
    </row>
    <row r="1274" spans="1:2" ht="15" customHeight="1">
      <c r="A1274" s="172" t="s">
        <v>134</v>
      </c>
      <c r="B1274" s="175">
        <v>93</v>
      </c>
    </row>
    <row r="1275" spans="1:2" ht="15" customHeight="1">
      <c r="A1275" s="172" t="s">
        <v>135</v>
      </c>
      <c r="B1275" s="175"/>
    </row>
    <row r="1276" spans="1:2" ht="15" customHeight="1">
      <c r="A1276" s="172" t="s">
        <v>136</v>
      </c>
      <c r="B1276" s="175"/>
    </row>
    <row r="1277" spans="1:2" ht="15" customHeight="1">
      <c r="A1277" s="172" t="s">
        <v>1108</v>
      </c>
      <c r="B1277" s="175">
        <v>19</v>
      </c>
    </row>
    <row r="1278" spans="1:2" ht="15" customHeight="1">
      <c r="A1278" s="172" t="s">
        <v>1109</v>
      </c>
      <c r="B1278" s="175"/>
    </row>
    <row r="1279" spans="1:2" ht="15" customHeight="1">
      <c r="A1279" s="172" t="s">
        <v>1110</v>
      </c>
      <c r="B1279" s="175"/>
    </row>
    <row r="1280" spans="1:2" ht="15" customHeight="1">
      <c r="A1280" s="172" t="s">
        <v>1111</v>
      </c>
      <c r="B1280" s="175"/>
    </row>
    <row r="1281" spans="1:2" ht="15" customHeight="1">
      <c r="A1281" s="172" t="s">
        <v>1112</v>
      </c>
      <c r="B1281" s="175"/>
    </row>
    <row r="1282" spans="1:2" ht="15" customHeight="1">
      <c r="A1282" s="172" t="s">
        <v>1113</v>
      </c>
      <c r="B1282" s="175"/>
    </row>
    <row r="1283" spans="1:2" ht="15" customHeight="1">
      <c r="A1283" s="172" t="s">
        <v>1114</v>
      </c>
      <c r="B1283" s="175"/>
    </row>
    <row r="1284" spans="1:2" ht="15" customHeight="1">
      <c r="A1284" s="172" t="s">
        <v>1115</v>
      </c>
      <c r="B1284" s="175"/>
    </row>
    <row r="1285" spans="1:2" ht="15" customHeight="1">
      <c r="A1285" s="172" t="s">
        <v>1116</v>
      </c>
      <c r="B1285" s="175"/>
    </row>
    <row r="1286" spans="1:2" ht="15" customHeight="1">
      <c r="A1286" s="172" t="s">
        <v>1117</v>
      </c>
      <c r="B1286" s="175">
        <v>155</v>
      </c>
    </row>
    <row r="1287" spans="1:2" ht="15" customHeight="1">
      <c r="A1287" s="172" t="s">
        <v>1118</v>
      </c>
      <c r="B1287" s="175">
        <v>105</v>
      </c>
    </row>
    <row r="1288" spans="1:2" ht="15" customHeight="1">
      <c r="A1288" s="172" t="s">
        <v>1119</v>
      </c>
      <c r="B1288" s="175"/>
    </row>
    <row r="1289" spans="1:2" ht="15" customHeight="1">
      <c r="A1289" s="172" t="s">
        <v>1120</v>
      </c>
      <c r="B1289" s="175">
        <v>50</v>
      </c>
    </row>
    <row r="1290" spans="1:2" ht="15" customHeight="1">
      <c r="A1290" s="172" t="s">
        <v>1121</v>
      </c>
      <c r="B1290" s="175"/>
    </row>
    <row r="1291" spans="1:2" ht="15" customHeight="1">
      <c r="A1291" s="172" t="s">
        <v>1122</v>
      </c>
      <c r="B1291" s="175"/>
    </row>
    <row r="1292" spans="1:2" ht="15" customHeight="1">
      <c r="A1292" s="172" t="s">
        <v>1123</v>
      </c>
      <c r="B1292" s="175"/>
    </row>
    <row r="1293" spans="1:2" ht="15" customHeight="1">
      <c r="A1293" s="172" t="s">
        <v>1124</v>
      </c>
      <c r="B1293" s="175"/>
    </row>
    <row r="1294" spans="1:2" ht="15" customHeight="1">
      <c r="A1294" s="172" t="s">
        <v>1125</v>
      </c>
      <c r="B1294" s="175">
        <v>310</v>
      </c>
    </row>
    <row r="1295" spans="1:2" ht="15" customHeight="1">
      <c r="A1295" s="172" t="s">
        <v>1126</v>
      </c>
      <c r="B1295" s="175">
        <v>310</v>
      </c>
    </row>
    <row r="1296" spans="1:2" ht="15" customHeight="1">
      <c r="A1296" s="172" t="s">
        <v>1127</v>
      </c>
      <c r="B1296" s="174">
        <v>2767</v>
      </c>
    </row>
    <row r="1297" spans="1:2" ht="15" customHeight="1">
      <c r="A1297" s="172" t="s">
        <v>993</v>
      </c>
      <c r="B1297" s="175">
        <v>2767</v>
      </c>
    </row>
    <row r="1298" spans="1:2" ht="15" customHeight="1">
      <c r="A1298" s="172" t="s">
        <v>287</v>
      </c>
      <c r="B1298" s="175">
        <v>2767</v>
      </c>
    </row>
    <row r="1299" spans="1:2" ht="15" customHeight="1">
      <c r="A1299" s="176" t="s">
        <v>1128</v>
      </c>
      <c r="B1299" s="175">
        <v>22000</v>
      </c>
    </row>
    <row r="1300" spans="1:2" ht="15" customHeight="1">
      <c r="A1300" s="172" t="s">
        <v>1129</v>
      </c>
      <c r="B1300" s="174">
        <v>25000</v>
      </c>
    </row>
    <row r="1301" spans="1:2" ht="15" customHeight="1">
      <c r="A1301" s="172" t="s">
        <v>1130</v>
      </c>
      <c r="B1301" s="175"/>
    </row>
    <row r="1302" spans="1:2" ht="15" customHeight="1">
      <c r="A1302" s="172" t="s">
        <v>1131</v>
      </c>
      <c r="B1302" s="175"/>
    </row>
    <row r="1303" spans="1:2" ht="15" customHeight="1">
      <c r="A1303" s="172" t="s">
        <v>1132</v>
      </c>
      <c r="B1303" s="175"/>
    </row>
    <row r="1304" spans="1:2" ht="15" customHeight="1">
      <c r="A1304" s="172" t="s">
        <v>1133</v>
      </c>
      <c r="B1304" s="175"/>
    </row>
    <row r="1305" spans="1:2" ht="15" customHeight="1">
      <c r="A1305" s="172" t="s">
        <v>1134</v>
      </c>
      <c r="B1305" s="175"/>
    </row>
    <row r="1306" spans="1:2" ht="15" customHeight="1">
      <c r="A1306" s="172" t="s">
        <v>1135</v>
      </c>
      <c r="B1306" s="175"/>
    </row>
    <row r="1307" spans="1:4" ht="15" customHeight="1">
      <c r="A1307" s="172" t="s">
        <v>1136</v>
      </c>
      <c r="B1307" s="175">
        <v>25000</v>
      </c>
      <c r="C1307" s="166"/>
      <c r="D1307" s="166"/>
    </row>
    <row r="1308" spans="1:2" ht="15" customHeight="1">
      <c r="A1308" s="172" t="s">
        <v>1137</v>
      </c>
      <c r="B1308" s="175">
        <v>25000</v>
      </c>
    </row>
    <row r="1309" spans="1:2" ht="15" customHeight="1">
      <c r="A1309" s="172" t="s">
        <v>1138</v>
      </c>
      <c r="B1309" s="175"/>
    </row>
    <row r="1310" spans="1:2" ht="15" customHeight="1">
      <c r="A1310" s="172" t="s">
        <v>1139</v>
      </c>
      <c r="B1310" s="175"/>
    </row>
    <row r="1311" spans="1:2" ht="15" customHeight="1">
      <c r="A1311" s="172" t="s">
        <v>1140</v>
      </c>
      <c r="B1311" s="175"/>
    </row>
    <row r="1312" spans="1:2" ht="15" customHeight="1">
      <c r="A1312" s="172" t="s">
        <v>1141</v>
      </c>
      <c r="B1312" s="175"/>
    </row>
    <row r="1313" spans="1:2" ht="15" customHeight="1">
      <c r="A1313" s="172" t="s">
        <v>1142</v>
      </c>
      <c r="B1313" s="175"/>
    </row>
    <row r="1314" spans="1:2" ht="15" customHeight="1">
      <c r="A1314" s="172" t="s">
        <v>1143</v>
      </c>
      <c r="B1314" s="175"/>
    </row>
    <row r="1315" spans="1:2" ht="15" customHeight="1">
      <c r="A1315" s="172" t="s">
        <v>1144</v>
      </c>
      <c r="B1315" s="175"/>
    </row>
    <row r="1316" ht="15" customHeight="1">
      <c r="A1316" s="177" t="s">
        <v>287</v>
      </c>
    </row>
    <row r="1317" ht="15" customHeight="1">
      <c r="A1317" s="178" t="s">
        <v>1129</v>
      </c>
    </row>
    <row r="1318" ht="15" customHeight="1">
      <c r="A1318" s="178" t="s">
        <v>1130</v>
      </c>
    </row>
    <row r="1319" ht="15" customHeight="1">
      <c r="A1319" s="178" t="s">
        <v>1131</v>
      </c>
    </row>
    <row r="1320" ht="15" customHeight="1">
      <c r="A1320" s="178" t="s">
        <v>1136</v>
      </c>
    </row>
    <row r="1321" ht="15" customHeight="1">
      <c r="A1321" s="177" t="s">
        <v>1137</v>
      </c>
    </row>
    <row r="1322" ht="15" customHeight="1">
      <c r="A1322" s="177" t="s">
        <v>1138</v>
      </c>
    </row>
    <row r="1323" ht="15" customHeight="1">
      <c r="A1323" s="177" t="s">
        <v>1139</v>
      </c>
    </row>
    <row r="1324" ht="15" customHeight="1">
      <c r="A1324" s="177" t="s">
        <v>1140</v>
      </c>
    </row>
    <row r="1325" ht="15" customHeight="1">
      <c r="A1325" s="178" t="s">
        <v>1141</v>
      </c>
    </row>
    <row r="1326" ht="15" customHeight="1">
      <c r="A1326" s="177" t="s">
        <v>1142</v>
      </c>
    </row>
    <row r="1327" ht="15" customHeight="1">
      <c r="A1327" s="177" t="s">
        <v>1143</v>
      </c>
    </row>
    <row r="1328" ht="15" customHeight="1">
      <c r="A1328" s="177" t="s">
        <v>1144</v>
      </c>
    </row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</sheetData>
  <sheetProtection/>
  <mergeCells count="1">
    <mergeCell ref="A2:B2"/>
  </mergeCells>
  <printOptions horizontalCentered="1"/>
  <pageMargins left="0.59" right="0.59" top="0.35" bottom="0.55" header="0.2" footer="0.35"/>
  <pageSetup firstPageNumber="11" useFirstPageNumber="1" orientation="portrait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875" style="148" customWidth="1"/>
    <col min="2" max="9" width="11.625" style="148" customWidth="1"/>
    <col min="10" max="16384" width="9.00390625" style="148" customWidth="1"/>
  </cols>
  <sheetData>
    <row r="1" s="146" customFormat="1" ht="13.5">
      <c r="A1" s="149" t="s">
        <v>1145</v>
      </c>
    </row>
    <row r="2" spans="1:9" ht="18">
      <c r="A2" s="150" t="s">
        <v>1146</v>
      </c>
      <c r="B2" s="150"/>
      <c r="C2" s="150"/>
      <c r="D2" s="150"/>
      <c r="E2" s="150"/>
      <c r="F2" s="150"/>
      <c r="G2" s="150"/>
      <c r="H2" s="150"/>
      <c r="I2" s="150"/>
    </row>
    <row r="3" spans="1:9" ht="18">
      <c r="A3" s="151"/>
      <c r="B3" s="152"/>
      <c r="C3" s="152"/>
      <c r="D3" s="152"/>
      <c r="E3" s="152"/>
      <c r="F3" s="152"/>
      <c r="G3" s="152"/>
      <c r="H3" s="153"/>
      <c r="I3" s="164" t="s">
        <v>23</v>
      </c>
    </row>
    <row r="4" spans="1:9" ht="21" customHeight="1">
      <c r="A4" s="154" t="s">
        <v>1147</v>
      </c>
      <c r="B4" s="155" t="s">
        <v>1148</v>
      </c>
      <c r="C4" s="155"/>
      <c r="D4" s="155"/>
      <c r="E4" s="155"/>
      <c r="F4" s="155" t="s">
        <v>25</v>
      </c>
      <c r="G4" s="155"/>
      <c r="H4" s="155"/>
      <c r="I4" s="155"/>
    </row>
    <row r="5" spans="1:9" s="147" customFormat="1" ht="21" customHeight="1">
      <c r="A5" s="154"/>
      <c r="B5" s="156" t="s">
        <v>1149</v>
      </c>
      <c r="C5" s="156" t="s">
        <v>1150</v>
      </c>
      <c r="D5" s="156" t="s">
        <v>1151</v>
      </c>
      <c r="E5" s="156" t="s">
        <v>1152</v>
      </c>
      <c r="F5" s="156" t="s">
        <v>1149</v>
      </c>
      <c r="G5" s="156" t="s">
        <v>1150</v>
      </c>
      <c r="H5" s="156" t="s">
        <v>1151</v>
      </c>
      <c r="I5" s="156" t="s">
        <v>1152</v>
      </c>
    </row>
    <row r="6" spans="1:9" s="147" customFormat="1" ht="21" customHeight="1">
      <c r="A6" s="157" t="s">
        <v>1153</v>
      </c>
      <c r="B6" s="157">
        <v>1648</v>
      </c>
      <c r="C6" s="158">
        <v>1931</v>
      </c>
      <c r="D6" s="158">
        <v>8916</v>
      </c>
      <c r="E6" s="158">
        <f aca="true" t="shared" si="0" ref="E6:E19">SUM(B6:D6)</f>
        <v>12495</v>
      </c>
      <c r="F6" s="157">
        <v>1648</v>
      </c>
      <c r="G6" s="158">
        <f>C6*0.7</f>
        <v>1351.6999999999998</v>
      </c>
      <c r="H6" s="158">
        <f>D6*0.7</f>
        <v>6241.2</v>
      </c>
      <c r="I6" s="158">
        <f aca="true" t="shared" si="1" ref="I6:I19">SUM(F6:H6)</f>
        <v>9240.9</v>
      </c>
    </row>
    <row r="7" spans="1:9" s="147" customFormat="1" ht="21" customHeight="1">
      <c r="A7" s="157" t="s">
        <v>1154</v>
      </c>
      <c r="B7" s="157">
        <v>2741</v>
      </c>
      <c r="C7" s="158">
        <v>1038</v>
      </c>
      <c r="D7" s="158">
        <v>12341</v>
      </c>
      <c r="E7" s="158">
        <f t="shared" si="0"/>
        <v>16120</v>
      </c>
      <c r="F7" s="157">
        <v>2741</v>
      </c>
      <c r="G7" s="158">
        <f aca="true" t="shared" si="2" ref="G7:G18">C7*0.7</f>
        <v>726.5999999999999</v>
      </c>
      <c r="H7" s="158">
        <v>8642</v>
      </c>
      <c r="I7" s="158">
        <f t="shared" si="1"/>
        <v>12109.6</v>
      </c>
    </row>
    <row r="8" spans="1:9" s="147" customFormat="1" ht="21" customHeight="1">
      <c r="A8" s="157" t="s">
        <v>1155</v>
      </c>
      <c r="B8" s="157">
        <v>836</v>
      </c>
      <c r="C8" s="158">
        <v>301</v>
      </c>
      <c r="D8" s="158">
        <v>6674</v>
      </c>
      <c r="E8" s="158">
        <f t="shared" si="0"/>
        <v>7811</v>
      </c>
      <c r="F8" s="157">
        <v>836</v>
      </c>
      <c r="G8" s="158">
        <f t="shared" si="2"/>
        <v>210.7</v>
      </c>
      <c r="H8" s="158">
        <f aca="true" t="shared" si="3" ref="H7:H18">D8*0.7</f>
        <v>4671.799999999999</v>
      </c>
      <c r="I8" s="158">
        <f t="shared" si="1"/>
        <v>5718.499999999999</v>
      </c>
    </row>
    <row r="9" spans="1:9" s="147" customFormat="1" ht="21" customHeight="1">
      <c r="A9" s="157" t="s">
        <v>1156</v>
      </c>
      <c r="B9" s="157">
        <v>30</v>
      </c>
      <c r="C9" s="159">
        <v>870</v>
      </c>
      <c r="D9" s="158">
        <v>12155</v>
      </c>
      <c r="E9" s="158">
        <f t="shared" si="0"/>
        <v>13055</v>
      </c>
      <c r="F9" s="157">
        <v>30</v>
      </c>
      <c r="G9" s="158">
        <f t="shared" si="2"/>
        <v>609</v>
      </c>
      <c r="H9" s="158">
        <f t="shared" si="3"/>
        <v>8508.5</v>
      </c>
      <c r="I9" s="158">
        <f t="shared" si="1"/>
        <v>9147.5</v>
      </c>
    </row>
    <row r="10" spans="1:9" s="147" customFormat="1" ht="21" customHeight="1">
      <c r="A10" s="160" t="s">
        <v>1157</v>
      </c>
      <c r="B10" s="157"/>
      <c r="C10" s="158">
        <v>835</v>
      </c>
      <c r="D10" s="158">
        <v>2400</v>
      </c>
      <c r="E10" s="158">
        <f t="shared" si="0"/>
        <v>3235</v>
      </c>
      <c r="F10" s="161"/>
      <c r="G10" s="158">
        <f t="shared" si="2"/>
        <v>584.5</v>
      </c>
      <c r="H10" s="158">
        <f t="shared" si="3"/>
        <v>1680</v>
      </c>
      <c r="I10" s="158">
        <f t="shared" si="1"/>
        <v>2264.5</v>
      </c>
    </row>
    <row r="11" spans="1:9" s="147" customFormat="1" ht="21" customHeight="1">
      <c r="A11" s="157" t="s">
        <v>1158</v>
      </c>
      <c r="B11" s="157"/>
      <c r="C11" s="158">
        <v>6160</v>
      </c>
      <c r="D11" s="158">
        <v>1400</v>
      </c>
      <c r="E11" s="158">
        <f t="shared" si="0"/>
        <v>7560</v>
      </c>
      <c r="F11" s="161"/>
      <c r="G11" s="158">
        <f t="shared" si="2"/>
        <v>4312</v>
      </c>
      <c r="H11" s="158">
        <f t="shared" si="3"/>
        <v>979.9999999999999</v>
      </c>
      <c r="I11" s="158">
        <f t="shared" si="1"/>
        <v>5292</v>
      </c>
    </row>
    <row r="12" spans="1:9" s="147" customFormat="1" ht="21" customHeight="1">
      <c r="A12" s="157" t="s">
        <v>1159</v>
      </c>
      <c r="B12" s="157"/>
      <c r="C12" s="158">
        <v>4886</v>
      </c>
      <c r="D12" s="158">
        <v>1546</v>
      </c>
      <c r="E12" s="158">
        <f t="shared" si="0"/>
        <v>6432</v>
      </c>
      <c r="F12" s="161"/>
      <c r="G12" s="158">
        <f t="shared" si="2"/>
        <v>3420.2</v>
      </c>
      <c r="H12" s="158">
        <f t="shared" si="3"/>
        <v>1082.1999999999998</v>
      </c>
      <c r="I12" s="158">
        <f t="shared" si="1"/>
        <v>4502.4</v>
      </c>
    </row>
    <row r="13" spans="1:9" s="147" customFormat="1" ht="21" customHeight="1">
      <c r="A13" s="157" t="s">
        <v>1160</v>
      </c>
      <c r="B13" s="157"/>
      <c r="C13" s="158">
        <v>1489</v>
      </c>
      <c r="D13" s="158">
        <v>1195</v>
      </c>
      <c r="E13" s="158">
        <f t="shared" si="0"/>
        <v>2684</v>
      </c>
      <c r="F13" s="161"/>
      <c r="G13" s="158">
        <f t="shared" si="2"/>
        <v>1042.3</v>
      </c>
      <c r="H13" s="158">
        <f t="shared" si="3"/>
        <v>836.5</v>
      </c>
      <c r="I13" s="158">
        <f t="shared" si="1"/>
        <v>1878.8</v>
      </c>
    </row>
    <row r="14" spans="1:9" s="147" customFormat="1" ht="21" customHeight="1">
      <c r="A14" s="157" t="s">
        <v>1161</v>
      </c>
      <c r="B14" s="157"/>
      <c r="C14" s="158">
        <v>8246</v>
      </c>
      <c r="D14" s="158">
        <v>1206</v>
      </c>
      <c r="E14" s="158">
        <f t="shared" si="0"/>
        <v>9452</v>
      </c>
      <c r="F14" s="161"/>
      <c r="G14" s="158">
        <f t="shared" si="2"/>
        <v>5772.2</v>
      </c>
      <c r="H14" s="158">
        <f t="shared" si="3"/>
        <v>844.1999999999999</v>
      </c>
      <c r="I14" s="158">
        <f t="shared" si="1"/>
        <v>6616.4</v>
      </c>
    </row>
    <row r="15" spans="1:9" s="147" customFormat="1" ht="21" customHeight="1">
      <c r="A15" s="157" t="s">
        <v>1162</v>
      </c>
      <c r="B15" s="157"/>
      <c r="C15" s="158">
        <v>2153</v>
      </c>
      <c r="D15" s="158">
        <v>1488</v>
      </c>
      <c r="E15" s="158">
        <f t="shared" si="0"/>
        <v>3641</v>
      </c>
      <c r="F15" s="161"/>
      <c r="G15" s="158">
        <f t="shared" si="2"/>
        <v>1507.1</v>
      </c>
      <c r="H15" s="158">
        <f t="shared" si="3"/>
        <v>1041.6</v>
      </c>
      <c r="I15" s="158">
        <f t="shared" si="1"/>
        <v>2548.7</v>
      </c>
    </row>
    <row r="16" spans="1:9" s="147" customFormat="1" ht="21" customHeight="1">
      <c r="A16" s="157" t="s">
        <v>1163</v>
      </c>
      <c r="B16" s="157"/>
      <c r="C16" s="158">
        <v>2071</v>
      </c>
      <c r="D16" s="158">
        <v>2583</v>
      </c>
      <c r="E16" s="158">
        <f t="shared" si="0"/>
        <v>4654</v>
      </c>
      <c r="F16" s="161"/>
      <c r="G16" s="158">
        <f t="shared" si="2"/>
        <v>1449.6999999999998</v>
      </c>
      <c r="H16" s="158">
        <f t="shared" si="3"/>
        <v>1808.1</v>
      </c>
      <c r="I16" s="158">
        <f t="shared" si="1"/>
        <v>3257.7999999999997</v>
      </c>
    </row>
    <row r="17" spans="1:9" s="147" customFormat="1" ht="21" customHeight="1">
      <c r="A17" s="157" t="s">
        <v>1164</v>
      </c>
      <c r="B17" s="157"/>
      <c r="C17" s="158">
        <v>612</v>
      </c>
      <c r="D17" s="158">
        <v>1018</v>
      </c>
      <c r="E17" s="158">
        <f t="shared" si="0"/>
        <v>1630</v>
      </c>
      <c r="F17" s="161"/>
      <c r="G17" s="158">
        <f t="shared" si="2"/>
        <v>428.4</v>
      </c>
      <c r="H17" s="158">
        <f t="shared" si="3"/>
        <v>712.5999999999999</v>
      </c>
      <c r="I17" s="158">
        <f t="shared" si="1"/>
        <v>1141</v>
      </c>
    </row>
    <row r="18" spans="1:9" s="147" customFormat="1" ht="21" customHeight="1">
      <c r="A18" s="157" t="s">
        <v>1165</v>
      </c>
      <c r="B18" s="157"/>
      <c r="C18" s="158">
        <v>5443</v>
      </c>
      <c r="D18" s="158">
        <v>885</v>
      </c>
      <c r="E18" s="158">
        <f t="shared" si="0"/>
        <v>6328</v>
      </c>
      <c r="F18" s="161"/>
      <c r="G18" s="158">
        <f t="shared" si="2"/>
        <v>3810.1</v>
      </c>
      <c r="H18" s="158">
        <f t="shared" si="3"/>
        <v>619.5</v>
      </c>
      <c r="I18" s="158">
        <f t="shared" si="1"/>
        <v>4429.6</v>
      </c>
    </row>
    <row r="19" spans="1:9" ht="21" customHeight="1">
      <c r="A19" s="154" t="s">
        <v>1166</v>
      </c>
      <c r="B19" s="154">
        <f>SUM(B6:B18)</f>
        <v>5255</v>
      </c>
      <c r="C19" s="158">
        <f>SUM(C6:C18)</f>
        <v>36035</v>
      </c>
      <c r="D19" s="158">
        <f>SUM(D6:D18)</f>
        <v>53807</v>
      </c>
      <c r="E19" s="162">
        <f t="shared" si="0"/>
        <v>95097</v>
      </c>
      <c r="F19" s="163">
        <f>SUM(F6:F18)</f>
        <v>5255</v>
      </c>
      <c r="G19" s="158">
        <f>SUM(G6:G18)</f>
        <v>25224.5</v>
      </c>
      <c r="H19" s="158">
        <f>SUM(H6:H18)</f>
        <v>37668.2</v>
      </c>
      <c r="I19" s="162">
        <f t="shared" si="1"/>
        <v>68147.7</v>
      </c>
    </row>
  </sheetData>
  <sheetProtection/>
  <mergeCells count="4">
    <mergeCell ref="A2:I2"/>
    <mergeCell ref="B4:E4"/>
    <mergeCell ref="F4:I4"/>
    <mergeCell ref="A4:A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4"/>
  <sheetViews>
    <sheetView zoomScaleSheetLayoutView="100" workbookViewId="0" topLeftCell="A7">
      <selection activeCell="I12" sqref="I12"/>
    </sheetView>
  </sheetViews>
  <sheetFormatPr defaultColWidth="7.00390625" defaultRowHeight="14.25"/>
  <cols>
    <col min="1" max="1" width="45.625" style="133" customWidth="1"/>
    <col min="2" max="2" width="30.375" style="133" customWidth="1"/>
    <col min="3" max="3" width="9.50390625" style="133" customWidth="1"/>
    <col min="4" max="254" width="7.00390625" style="133" customWidth="1"/>
    <col min="255" max="16384" width="7.00390625" style="134" customWidth="1"/>
  </cols>
  <sheetData>
    <row r="1" spans="1:255" s="131" customFormat="1" ht="18.75" customHeight="1">
      <c r="A1" s="135" t="s">
        <v>1167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s="131" customFormat="1" ht="37.5" customHeight="1">
      <c r="A2" s="136" t="s">
        <v>1168</v>
      </c>
      <c r="B2" s="136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4"/>
    </row>
    <row r="3" spans="1:255" s="131" customFormat="1" ht="17.25" customHeight="1">
      <c r="A3" s="137"/>
      <c r="B3" s="138" t="s">
        <v>23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4"/>
    </row>
    <row r="4" spans="1:255" s="131" customFormat="1" ht="30.75" customHeight="1">
      <c r="A4" s="139" t="s">
        <v>1169</v>
      </c>
      <c r="B4" s="140" t="s">
        <v>131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4"/>
    </row>
    <row r="5" spans="1:255" s="131" customFormat="1" ht="24.75" customHeight="1">
      <c r="A5" s="141" t="s">
        <v>1166</v>
      </c>
      <c r="B5" s="142">
        <v>37668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4"/>
    </row>
    <row r="6" spans="1:255" s="131" customFormat="1" ht="24.75" customHeight="1">
      <c r="A6" s="143" t="s">
        <v>106</v>
      </c>
      <c r="B6" s="144">
        <v>1920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4"/>
    </row>
    <row r="7" spans="1:255" s="131" customFormat="1" ht="24.75" customHeight="1">
      <c r="A7" s="143" t="s">
        <v>1170</v>
      </c>
      <c r="B7" s="144">
        <v>86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4"/>
    </row>
    <row r="8" spans="1:255" s="131" customFormat="1" ht="24.75" customHeight="1">
      <c r="A8" s="143" t="s">
        <v>109</v>
      </c>
      <c r="B8" s="142">
        <v>2186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4"/>
    </row>
    <row r="9" spans="1:255" s="131" customFormat="1" ht="24.75" customHeight="1">
      <c r="A9" s="143" t="s">
        <v>110</v>
      </c>
      <c r="B9" s="142">
        <v>806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4"/>
    </row>
    <row r="10" spans="1:255" s="131" customFormat="1" ht="24.75" customHeight="1">
      <c r="A10" s="143" t="s">
        <v>1171</v>
      </c>
      <c r="B10" s="142">
        <v>1607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4"/>
    </row>
    <row r="11" spans="1:255" s="131" customFormat="1" ht="24.75" customHeight="1">
      <c r="A11" s="143" t="s">
        <v>1172</v>
      </c>
      <c r="B11" s="142">
        <v>925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4"/>
    </row>
    <row r="12" spans="1:255" s="131" customFormat="1" ht="24.75" customHeight="1">
      <c r="A12" s="143" t="s">
        <v>1173</v>
      </c>
      <c r="B12" s="142">
        <v>2788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4"/>
    </row>
    <row r="13" spans="1:255" s="131" customFormat="1" ht="24.75" customHeight="1">
      <c r="A13" s="143" t="s">
        <v>114</v>
      </c>
      <c r="B13" s="142">
        <v>3411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4"/>
    </row>
    <row r="14" spans="1:255" s="131" customFormat="1" ht="24.75" customHeight="1">
      <c r="A14" s="143" t="s">
        <v>115</v>
      </c>
      <c r="B14" s="142">
        <v>7842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4"/>
    </row>
    <row r="15" spans="1:255" s="131" customFormat="1" ht="24.75" customHeight="1">
      <c r="A15" s="143" t="s">
        <v>116</v>
      </c>
      <c r="B15" s="142">
        <v>5581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4"/>
    </row>
    <row r="16" spans="1:255" s="131" customFormat="1" ht="24.75" customHeight="1">
      <c r="A16" s="143" t="s">
        <v>117</v>
      </c>
      <c r="B16" s="142">
        <v>2536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4"/>
    </row>
    <row r="17" spans="1:255" s="131" customFormat="1" ht="24.75" customHeight="1">
      <c r="A17" s="143" t="s">
        <v>1174</v>
      </c>
      <c r="B17" s="142">
        <v>898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4"/>
    </row>
    <row r="18" spans="1:255" s="131" customFormat="1" ht="24.75" customHeight="1">
      <c r="A18" s="143" t="s">
        <v>1175</v>
      </c>
      <c r="B18" s="142">
        <v>729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4"/>
    </row>
    <row r="19" spans="1:255" s="131" customFormat="1" ht="24.75" customHeight="1">
      <c r="A19" s="143" t="s">
        <v>120</v>
      </c>
      <c r="B19" s="142">
        <v>51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4"/>
    </row>
    <row r="20" spans="1:255" s="131" customFormat="1" ht="24.75" customHeight="1">
      <c r="A20" s="143" t="s">
        <v>121</v>
      </c>
      <c r="B20" s="142">
        <v>1255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4"/>
    </row>
    <row r="21" spans="1:255" s="131" customFormat="1" ht="24.75" customHeight="1">
      <c r="A21" s="143" t="s">
        <v>122</v>
      </c>
      <c r="B21" s="142">
        <v>1657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4"/>
    </row>
    <row r="22" spans="1:255" s="131" customFormat="1" ht="24.75" customHeight="1">
      <c r="A22" s="143" t="s">
        <v>123</v>
      </c>
      <c r="B22" s="142">
        <v>163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4"/>
    </row>
    <row r="23" spans="1:255" s="132" customFormat="1" ht="24.75" customHeight="1">
      <c r="A23" s="143" t="s">
        <v>124</v>
      </c>
      <c r="B23" s="142">
        <v>1302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4"/>
    </row>
    <row r="24" spans="1:2" ht="27.75" customHeight="1">
      <c r="A24" s="145" t="s">
        <v>127</v>
      </c>
      <c r="B24" s="142">
        <v>1925</v>
      </c>
    </row>
  </sheetData>
  <sheetProtection/>
  <mergeCells count="1">
    <mergeCell ref="A2:B2"/>
  </mergeCells>
  <printOptions/>
  <pageMargins left="0.9" right="0.2" top="1" bottom="1" header="0.51" footer="0.51"/>
  <pageSetup firstPageNumber="42" useFirstPageNumber="1" orientation="portrait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3"/>
  <sheetViews>
    <sheetView zoomScaleSheetLayoutView="100" workbookViewId="0" topLeftCell="P1">
      <selection activeCell="A1" sqref="A1:BH1"/>
    </sheetView>
  </sheetViews>
  <sheetFormatPr defaultColWidth="10.00390625" defaultRowHeight="14.25"/>
  <cols>
    <col min="1" max="1" width="19.50390625" style="130" customWidth="1"/>
    <col min="2" max="12" width="10.375" style="130" customWidth="1"/>
    <col min="13" max="33" width="7.50390625" style="130" customWidth="1"/>
    <col min="34" max="34" width="8.875" style="130" customWidth="1"/>
    <col min="35" max="40" width="7.50390625" style="130" customWidth="1"/>
    <col min="41" max="41" width="11.00390625" style="130" customWidth="1"/>
    <col min="42" max="60" width="7.50390625" style="130" customWidth="1"/>
    <col min="61" max="62" width="9.75390625" style="130" customWidth="1"/>
    <col min="63" max="16384" width="10.00390625" style="130" customWidth="1"/>
  </cols>
  <sheetData>
    <row r="1" spans="1:60" s="130" customFormat="1" ht="47.25" customHeight="1">
      <c r="A1" s="125" t="s">
        <v>1176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</row>
    <row r="2" spans="1:60" s="130" customFormat="1" ht="49.5" customHeight="1">
      <c r="A2" s="126" t="s">
        <v>53</v>
      </c>
      <c r="B2" s="126" t="s">
        <v>1177</v>
      </c>
      <c r="C2" s="126" t="s">
        <v>1178</v>
      </c>
      <c r="D2" s="126" t="s">
        <v>1179</v>
      </c>
      <c r="E2" s="126" t="s">
        <v>1180</v>
      </c>
      <c r="F2" s="126" t="s">
        <v>1181</v>
      </c>
      <c r="G2" s="126" t="s">
        <v>1182</v>
      </c>
      <c r="H2" s="126" t="s">
        <v>1183</v>
      </c>
      <c r="I2" s="126" t="s">
        <v>1184</v>
      </c>
      <c r="J2" s="126" t="s">
        <v>1185</v>
      </c>
      <c r="K2" s="126" t="s">
        <v>1186</v>
      </c>
      <c r="L2" s="126" t="s">
        <v>1187</v>
      </c>
      <c r="M2" s="126" t="s">
        <v>1188</v>
      </c>
      <c r="N2" s="126" t="s">
        <v>1189</v>
      </c>
      <c r="O2" s="126" t="s">
        <v>1190</v>
      </c>
      <c r="P2" s="126" t="s">
        <v>1191</v>
      </c>
      <c r="Q2" s="126" t="s">
        <v>1192</v>
      </c>
      <c r="R2" s="126" t="s">
        <v>1193</v>
      </c>
      <c r="S2" s="126" t="s">
        <v>1194</v>
      </c>
      <c r="T2" s="126" t="s">
        <v>1195</v>
      </c>
      <c r="U2" s="126" t="s">
        <v>1196</v>
      </c>
      <c r="V2" s="126" t="s">
        <v>1197</v>
      </c>
      <c r="W2" s="126" t="s">
        <v>1198</v>
      </c>
      <c r="X2" s="126" t="s">
        <v>1199</v>
      </c>
      <c r="Y2" s="126" t="s">
        <v>1200</v>
      </c>
      <c r="Z2" s="126" t="s">
        <v>1201</v>
      </c>
      <c r="AA2" s="126" t="s">
        <v>1202</v>
      </c>
      <c r="AB2" s="126" t="s">
        <v>1203</v>
      </c>
      <c r="AC2" s="126" t="s">
        <v>1204</v>
      </c>
      <c r="AD2" s="126" t="s">
        <v>1205</v>
      </c>
      <c r="AE2" s="126" t="s">
        <v>1206</v>
      </c>
      <c r="AF2" s="126" t="s">
        <v>1207</v>
      </c>
      <c r="AG2" s="126" t="s">
        <v>1208</v>
      </c>
      <c r="AH2" s="126" t="s">
        <v>1209</v>
      </c>
      <c r="AI2" s="126" t="s">
        <v>1210</v>
      </c>
      <c r="AJ2" s="126" t="s">
        <v>1211</v>
      </c>
      <c r="AK2" s="126" t="s">
        <v>1212</v>
      </c>
      <c r="AL2" s="126" t="s">
        <v>1213</v>
      </c>
      <c r="AM2" s="126" t="s">
        <v>1214</v>
      </c>
      <c r="AN2" s="126" t="s">
        <v>1215</v>
      </c>
      <c r="AO2" s="126" t="s">
        <v>1216</v>
      </c>
      <c r="AP2" s="126" t="s">
        <v>1217</v>
      </c>
      <c r="AQ2" s="126" t="s">
        <v>1218</v>
      </c>
      <c r="AR2" s="126" t="s">
        <v>1219</v>
      </c>
      <c r="AS2" s="126" t="s">
        <v>1220</v>
      </c>
      <c r="AT2" s="126" t="s">
        <v>1221</v>
      </c>
      <c r="AU2" s="126" t="s">
        <v>1222</v>
      </c>
      <c r="AV2" s="126" t="s">
        <v>1223</v>
      </c>
      <c r="AW2" s="126" t="s">
        <v>1224</v>
      </c>
      <c r="AX2" s="126" t="s">
        <v>1225</v>
      </c>
      <c r="AY2" s="126" t="s">
        <v>1226</v>
      </c>
      <c r="AZ2" s="126" t="s">
        <v>1227</v>
      </c>
      <c r="BA2" s="126" t="s">
        <v>1228</v>
      </c>
      <c r="BB2" s="126" t="s">
        <v>1229</v>
      </c>
      <c r="BC2" s="126" t="s">
        <v>1230</v>
      </c>
      <c r="BD2" s="126" t="s">
        <v>1231</v>
      </c>
      <c r="BE2" s="126" t="s">
        <v>1232</v>
      </c>
      <c r="BF2" s="126" t="s">
        <v>1233</v>
      </c>
      <c r="BG2" s="126" t="s">
        <v>1234</v>
      </c>
      <c r="BH2" s="126" t="s">
        <v>127</v>
      </c>
    </row>
    <row r="3" spans="1:60" s="130" customFormat="1" ht="35.25" customHeight="1">
      <c r="A3" s="127" t="s">
        <v>1235</v>
      </c>
      <c r="B3" s="127">
        <v>324923.947351</v>
      </c>
      <c r="C3" s="127">
        <v>70298.906904</v>
      </c>
      <c r="D3" s="127">
        <v>19441.140872</v>
      </c>
      <c r="E3" s="127">
        <v>30046.288237</v>
      </c>
      <c r="F3" s="127">
        <v>108</v>
      </c>
      <c r="G3" s="127">
        <v>25671.5182</v>
      </c>
      <c r="H3" s="127">
        <v>22836.421914</v>
      </c>
      <c r="I3" s="127">
        <v>8846.729175</v>
      </c>
      <c r="J3" s="127">
        <v>2173.656462</v>
      </c>
      <c r="K3" s="127">
        <v>2651.104532</v>
      </c>
      <c r="L3" s="127">
        <v>16527.077902</v>
      </c>
      <c r="M3" s="127">
        <v>50</v>
      </c>
      <c r="N3" s="127">
        <v>1229.92</v>
      </c>
      <c r="O3" s="127">
        <v>7009.573698</v>
      </c>
      <c r="P3" s="127">
        <v>2060.240643</v>
      </c>
      <c r="Q3" s="127">
        <v>495.238</v>
      </c>
      <c r="R3" s="127">
        <v>9.8</v>
      </c>
      <c r="S3" s="127">
        <v>1205.266654</v>
      </c>
      <c r="T3" s="127">
        <v>3861.456063</v>
      </c>
      <c r="U3" s="127">
        <v>1033.688193</v>
      </c>
      <c r="V3" s="127">
        <v>7</v>
      </c>
      <c r="W3" s="127">
        <v>4879.7369</v>
      </c>
      <c r="X3" s="127">
        <v>5031.082339</v>
      </c>
      <c r="Y3" s="127">
        <v>37.4</v>
      </c>
      <c r="Z3" s="127">
        <v>4117.267389</v>
      </c>
      <c r="AA3" s="127">
        <v>1447.81</v>
      </c>
      <c r="AB3" s="127">
        <v>741.558919</v>
      </c>
      <c r="AC3" s="127">
        <v>1465.205934</v>
      </c>
      <c r="AD3" s="127">
        <v>1002.444397</v>
      </c>
      <c r="AE3" s="127">
        <v>1731.49</v>
      </c>
      <c r="AF3" s="127">
        <v>292</v>
      </c>
      <c r="AG3" s="127">
        <v>64.6</v>
      </c>
      <c r="AH3" s="127">
        <v>13050.000359</v>
      </c>
      <c r="AI3" s="127">
        <v>5459.994</v>
      </c>
      <c r="AJ3" s="127">
        <v>2016.59473</v>
      </c>
      <c r="AK3" s="127">
        <v>3105.406812</v>
      </c>
      <c r="AL3" s="127">
        <v>3163.08</v>
      </c>
      <c r="AM3" s="127">
        <v>6062.695894</v>
      </c>
      <c r="AN3" s="127">
        <v>47.946199</v>
      </c>
      <c r="AO3" s="127">
        <v>33605.809905</v>
      </c>
      <c r="AP3" s="127">
        <v>590.24784</v>
      </c>
      <c r="AQ3" s="127">
        <v>7430.4316</v>
      </c>
      <c r="AR3" s="127">
        <v>766.406836</v>
      </c>
      <c r="AS3" s="127">
        <v>53.2</v>
      </c>
      <c r="AT3" s="127">
        <v>100</v>
      </c>
      <c r="AU3" s="127">
        <v>979.584849</v>
      </c>
      <c r="AV3" s="127">
        <v>2478</v>
      </c>
      <c r="AW3" s="127">
        <v>819.42</v>
      </c>
      <c r="AX3" s="127">
        <v>785.94</v>
      </c>
      <c r="AY3" s="127">
        <v>200</v>
      </c>
      <c r="AZ3" s="127">
        <v>728.99</v>
      </c>
      <c r="BA3" s="127">
        <v>1553.6</v>
      </c>
      <c r="BB3" s="127">
        <v>826</v>
      </c>
      <c r="BC3" s="127">
        <v>670</v>
      </c>
      <c r="BD3" s="127">
        <v>2000</v>
      </c>
      <c r="BE3" s="127">
        <v>300</v>
      </c>
      <c r="BF3" s="127">
        <v>772.975</v>
      </c>
      <c r="BG3" s="127">
        <v>197</v>
      </c>
      <c r="BH3" s="127">
        <v>787</v>
      </c>
    </row>
    <row r="4" spans="1:60" s="130" customFormat="1" ht="25.5" customHeight="1">
      <c r="A4" s="128" t="s">
        <v>1236</v>
      </c>
      <c r="B4" s="129">
        <v>54099.253982</v>
      </c>
      <c r="C4" s="129">
        <v>11701.929164</v>
      </c>
      <c r="D4" s="129">
        <v>4872.04908</v>
      </c>
      <c r="E4" s="129">
        <v>5568.322397</v>
      </c>
      <c r="F4" s="129">
        <v>66</v>
      </c>
      <c r="G4" s="129">
        <v>1619.48</v>
      </c>
      <c r="H4" s="129">
        <v>2</v>
      </c>
      <c r="I4" s="129">
        <v>5</v>
      </c>
      <c r="J4" s="129"/>
      <c r="K4" s="129"/>
      <c r="L4" s="129">
        <v>6</v>
      </c>
      <c r="M4" s="129"/>
      <c r="N4" s="129">
        <v>26.4</v>
      </c>
      <c r="O4" s="129">
        <v>1986.803973</v>
      </c>
      <c r="P4" s="129">
        <v>683.112696</v>
      </c>
      <c r="Q4" s="129">
        <v>335.5</v>
      </c>
      <c r="R4" s="129"/>
      <c r="S4" s="129">
        <v>152.681654</v>
      </c>
      <c r="T4" s="129">
        <v>679.786063</v>
      </c>
      <c r="U4" s="129">
        <v>333.706193</v>
      </c>
      <c r="V4" s="129"/>
      <c r="W4" s="129">
        <v>1654.93</v>
      </c>
      <c r="X4" s="129">
        <v>1578.301339</v>
      </c>
      <c r="Y4" s="129">
        <v>33.4</v>
      </c>
      <c r="Z4" s="129">
        <v>680.016389</v>
      </c>
      <c r="AA4" s="129">
        <v>471.7</v>
      </c>
      <c r="AB4" s="129">
        <v>398.936573</v>
      </c>
      <c r="AC4" s="129">
        <v>675.944934</v>
      </c>
      <c r="AD4" s="129">
        <v>454.684397</v>
      </c>
      <c r="AE4" s="129">
        <v>135</v>
      </c>
      <c r="AF4" s="129"/>
      <c r="AG4" s="129">
        <v>20</v>
      </c>
      <c r="AH4" s="129">
        <v>1570.102359</v>
      </c>
      <c r="AI4" s="129">
        <v>1589.82</v>
      </c>
      <c r="AJ4" s="129">
        <v>247.775242</v>
      </c>
      <c r="AK4" s="129">
        <v>557.248893</v>
      </c>
      <c r="AL4" s="129">
        <v>1093</v>
      </c>
      <c r="AM4" s="129">
        <v>2019.613894</v>
      </c>
      <c r="AN4" s="129">
        <v>41.047899</v>
      </c>
      <c r="AO4" s="129">
        <v>10262.586951</v>
      </c>
      <c r="AP4" s="129"/>
      <c r="AQ4" s="129">
        <v>562.4</v>
      </c>
      <c r="AR4" s="129">
        <v>77.805</v>
      </c>
      <c r="AS4" s="129">
        <v>36</v>
      </c>
      <c r="AT4" s="129">
        <v>100</v>
      </c>
      <c r="AU4" s="129">
        <v>103.658892</v>
      </c>
      <c r="AV4" s="129">
        <v>178</v>
      </c>
      <c r="AW4" s="129">
        <v>19.42</v>
      </c>
      <c r="AX4" s="129">
        <v>493.94</v>
      </c>
      <c r="AY4" s="129"/>
      <c r="AZ4" s="129">
        <v>409.55</v>
      </c>
      <c r="BA4" s="129">
        <v>44.6</v>
      </c>
      <c r="BB4" s="129">
        <v>10</v>
      </c>
      <c r="BC4" s="129">
        <v>170</v>
      </c>
      <c r="BD4" s="129"/>
      <c r="BE4" s="129"/>
      <c r="BF4" s="129"/>
      <c r="BG4" s="129">
        <v>87</v>
      </c>
      <c r="BH4" s="129">
        <v>284</v>
      </c>
    </row>
    <row r="5" spans="1:60" s="130" customFormat="1" ht="25.5" customHeight="1">
      <c r="A5" s="128" t="s">
        <v>1237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</row>
    <row r="6" spans="1:60" s="130" customFormat="1" ht="25.5" customHeight="1">
      <c r="A6" s="128" t="s">
        <v>1238</v>
      </c>
      <c r="B6" s="129">
        <v>1075.620927</v>
      </c>
      <c r="C6" s="129">
        <v>125.034</v>
      </c>
      <c r="D6" s="129">
        <v>0.18</v>
      </c>
      <c r="E6" s="129">
        <v>70</v>
      </c>
      <c r="F6" s="129"/>
      <c r="G6" s="129">
        <v>86.8</v>
      </c>
      <c r="H6" s="129"/>
      <c r="I6" s="129"/>
      <c r="J6" s="129"/>
      <c r="K6" s="129"/>
      <c r="L6" s="129"/>
      <c r="M6" s="129"/>
      <c r="N6" s="129"/>
      <c r="O6" s="129">
        <v>78</v>
      </c>
      <c r="P6" s="129">
        <v>2</v>
      </c>
      <c r="Q6" s="129"/>
      <c r="R6" s="129"/>
      <c r="S6" s="129">
        <v>1</v>
      </c>
      <c r="T6" s="129"/>
      <c r="U6" s="129"/>
      <c r="V6" s="129"/>
      <c r="W6" s="129"/>
      <c r="X6" s="129">
        <v>2</v>
      </c>
      <c r="Y6" s="129"/>
      <c r="Z6" s="129">
        <v>5</v>
      </c>
      <c r="AA6" s="129">
        <v>0.6</v>
      </c>
      <c r="AB6" s="129"/>
      <c r="AC6" s="129">
        <v>1</v>
      </c>
      <c r="AD6" s="129">
        <v>2</v>
      </c>
      <c r="AE6" s="129"/>
      <c r="AF6" s="129"/>
      <c r="AG6" s="129">
        <v>2</v>
      </c>
      <c r="AH6" s="129">
        <v>0.4</v>
      </c>
      <c r="AI6" s="129"/>
      <c r="AJ6" s="129">
        <v>2.50068</v>
      </c>
      <c r="AK6" s="129">
        <v>4.655907</v>
      </c>
      <c r="AL6" s="129"/>
      <c r="AM6" s="129">
        <v>5</v>
      </c>
      <c r="AN6" s="129"/>
      <c r="AO6" s="129">
        <v>679</v>
      </c>
      <c r="AP6" s="129"/>
      <c r="AQ6" s="129">
        <v>7.2</v>
      </c>
      <c r="AR6" s="129"/>
      <c r="AS6" s="129"/>
      <c r="AT6" s="129"/>
      <c r="AU6" s="129">
        <v>1.25034</v>
      </c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</row>
    <row r="7" spans="1:60" s="130" customFormat="1" ht="25.5" customHeight="1">
      <c r="A7" s="128" t="s">
        <v>1239</v>
      </c>
      <c r="B7" s="129">
        <v>58808.53654</v>
      </c>
      <c r="C7" s="129">
        <v>8564.9532</v>
      </c>
      <c r="D7" s="129">
        <v>10156.257792</v>
      </c>
      <c r="E7" s="129">
        <v>4446.1701</v>
      </c>
      <c r="F7" s="129"/>
      <c r="G7" s="129">
        <v>99.2</v>
      </c>
      <c r="H7" s="129"/>
      <c r="I7" s="129"/>
      <c r="J7" s="129"/>
      <c r="K7" s="129"/>
      <c r="L7" s="129"/>
      <c r="M7" s="129"/>
      <c r="N7" s="129"/>
      <c r="O7" s="129">
        <v>1011.4374</v>
      </c>
      <c r="P7" s="129">
        <v>403.24</v>
      </c>
      <c r="Q7" s="129">
        <v>29</v>
      </c>
      <c r="R7" s="129">
        <v>0.3</v>
      </c>
      <c r="S7" s="129">
        <v>119.5</v>
      </c>
      <c r="T7" s="129">
        <v>1106.33</v>
      </c>
      <c r="U7" s="129">
        <v>295.4</v>
      </c>
      <c r="V7" s="129"/>
      <c r="W7" s="129">
        <v>1069.5229</v>
      </c>
      <c r="X7" s="129">
        <v>1476.2</v>
      </c>
      <c r="Y7" s="129"/>
      <c r="Z7" s="129">
        <v>1217.4</v>
      </c>
      <c r="AA7" s="129">
        <v>771</v>
      </c>
      <c r="AB7" s="129">
        <v>15.5</v>
      </c>
      <c r="AC7" s="129">
        <v>111</v>
      </c>
      <c r="AD7" s="129">
        <v>150.54</v>
      </c>
      <c r="AE7" s="129">
        <v>201</v>
      </c>
      <c r="AF7" s="129">
        <v>290</v>
      </c>
      <c r="AG7" s="129">
        <v>10</v>
      </c>
      <c r="AH7" s="129">
        <v>8903.42</v>
      </c>
      <c r="AI7" s="129">
        <v>1669.35</v>
      </c>
      <c r="AJ7" s="129">
        <v>520.1768</v>
      </c>
      <c r="AK7" s="129">
        <v>359.674388</v>
      </c>
      <c r="AL7" s="129">
        <v>1162.3</v>
      </c>
      <c r="AM7" s="129">
        <v>1591.956</v>
      </c>
      <c r="AN7" s="129">
        <v>0.4</v>
      </c>
      <c r="AO7" s="129">
        <v>8332.7997</v>
      </c>
      <c r="AP7" s="129"/>
      <c r="AQ7" s="129"/>
      <c r="AR7" s="129">
        <v>17.416</v>
      </c>
      <c r="AS7" s="129"/>
      <c r="AT7" s="129"/>
      <c r="AU7" s="129">
        <v>84.59226</v>
      </c>
      <c r="AV7" s="129">
        <v>2200</v>
      </c>
      <c r="AW7" s="129">
        <v>800</v>
      </c>
      <c r="AX7" s="129">
        <v>215.5</v>
      </c>
      <c r="AY7" s="129"/>
      <c r="AZ7" s="129">
        <v>177</v>
      </c>
      <c r="BA7" s="129">
        <v>730</v>
      </c>
      <c r="BB7" s="129"/>
      <c r="BC7" s="129">
        <v>500</v>
      </c>
      <c r="BD7" s="129"/>
      <c r="BE7" s="129"/>
      <c r="BF7" s="129"/>
      <c r="BG7" s="129"/>
      <c r="BH7" s="129"/>
    </row>
    <row r="8" spans="1:60" s="130" customFormat="1" ht="25.5" customHeight="1">
      <c r="A8" s="128" t="s">
        <v>1240</v>
      </c>
      <c r="B8" s="129">
        <v>58749.642142</v>
      </c>
      <c r="C8" s="129">
        <v>23080.69056</v>
      </c>
      <c r="D8" s="129">
        <v>259.752</v>
      </c>
      <c r="E8" s="129">
        <v>7835.3133</v>
      </c>
      <c r="F8" s="129"/>
      <c r="G8" s="129">
        <v>12491.5422</v>
      </c>
      <c r="H8" s="129"/>
      <c r="I8" s="129"/>
      <c r="J8" s="129"/>
      <c r="K8" s="129"/>
      <c r="L8" s="129"/>
      <c r="M8" s="129"/>
      <c r="N8" s="129">
        <v>148.8</v>
      </c>
      <c r="O8" s="129">
        <v>837.719</v>
      </c>
      <c r="P8" s="129">
        <v>352.295947</v>
      </c>
      <c r="Q8" s="129">
        <v>6.138</v>
      </c>
      <c r="R8" s="129">
        <v>3.2</v>
      </c>
      <c r="S8" s="129">
        <v>687.975</v>
      </c>
      <c r="T8" s="129">
        <v>1090.65</v>
      </c>
      <c r="U8" s="129">
        <v>91.186</v>
      </c>
      <c r="V8" s="129"/>
      <c r="W8" s="129">
        <v>1110.724</v>
      </c>
      <c r="X8" s="129">
        <v>431.047</v>
      </c>
      <c r="Y8" s="129"/>
      <c r="Z8" s="129">
        <v>1062.715</v>
      </c>
      <c r="AA8" s="129">
        <v>3.2</v>
      </c>
      <c r="AB8" s="129">
        <v>5</v>
      </c>
      <c r="AC8" s="129">
        <v>226.671</v>
      </c>
      <c r="AD8" s="129">
        <v>25.4</v>
      </c>
      <c r="AE8" s="129">
        <v>318.99</v>
      </c>
      <c r="AF8" s="129"/>
      <c r="AG8" s="129">
        <v>15</v>
      </c>
      <c r="AH8" s="129">
        <v>826.258</v>
      </c>
      <c r="AI8" s="129">
        <v>134.244</v>
      </c>
      <c r="AJ8" s="129">
        <v>458.005728</v>
      </c>
      <c r="AK8" s="129">
        <v>911.218681</v>
      </c>
      <c r="AL8" s="129">
        <v>25.5</v>
      </c>
      <c r="AM8" s="129">
        <v>167.074</v>
      </c>
      <c r="AN8" s="129">
        <v>1.8</v>
      </c>
      <c r="AO8" s="129">
        <v>2083.721</v>
      </c>
      <c r="AP8" s="129"/>
      <c r="AQ8" s="129">
        <v>972.8</v>
      </c>
      <c r="AR8" s="129">
        <v>89.8162</v>
      </c>
      <c r="AS8" s="129"/>
      <c r="AT8" s="129"/>
      <c r="AU8" s="129">
        <v>295.195526</v>
      </c>
      <c r="AV8" s="129"/>
      <c r="AW8" s="129"/>
      <c r="AX8" s="129"/>
      <c r="AY8" s="129"/>
      <c r="AZ8" s="129"/>
      <c r="BA8" s="129"/>
      <c r="BB8" s="129">
        <v>700</v>
      </c>
      <c r="BC8" s="129"/>
      <c r="BD8" s="129">
        <v>2000</v>
      </c>
      <c r="BE8" s="129"/>
      <c r="BF8" s="129"/>
      <c r="BG8" s="129"/>
      <c r="BH8" s="129"/>
    </row>
    <row r="9" spans="1:60" s="130" customFormat="1" ht="25.5" customHeight="1">
      <c r="A9" s="128" t="s">
        <v>1241</v>
      </c>
      <c r="B9" s="129">
        <v>1166.201111</v>
      </c>
      <c r="C9" s="129">
        <v>261.0552</v>
      </c>
      <c r="D9" s="129">
        <v>84.69</v>
      </c>
      <c r="E9" s="129">
        <v>125.9492</v>
      </c>
      <c r="F9" s="129">
        <v>10</v>
      </c>
      <c r="G9" s="129">
        <v>64.48</v>
      </c>
      <c r="H9" s="129"/>
      <c r="I9" s="129"/>
      <c r="J9" s="129"/>
      <c r="K9" s="129"/>
      <c r="L9" s="129"/>
      <c r="M9" s="129"/>
      <c r="N9" s="129"/>
      <c r="O9" s="129">
        <v>130.92</v>
      </c>
      <c r="P9" s="129">
        <v>19</v>
      </c>
      <c r="Q9" s="129"/>
      <c r="R9" s="129"/>
      <c r="S9" s="129">
        <v>1.8</v>
      </c>
      <c r="T9" s="129">
        <v>10</v>
      </c>
      <c r="U9" s="129">
        <v>4.3</v>
      </c>
      <c r="V9" s="129"/>
      <c r="W9" s="129">
        <v>9.32</v>
      </c>
      <c r="X9" s="129">
        <v>13</v>
      </c>
      <c r="Y9" s="129"/>
      <c r="Z9" s="129">
        <v>13</v>
      </c>
      <c r="AA9" s="129">
        <v>1.4</v>
      </c>
      <c r="AB9" s="129">
        <v>48.5</v>
      </c>
      <c r="AC9" s="129">
        <v>16.5</v>
      </c>
      <c r="AD9" s="129">
        <v>4.6</v>
      </c>
      <c r="AE9" s="129"/>
      <c r="AF9" s="129"/>
      <c r="AG9" s="129"/>
      <c r="AH9" s="129">
        <v>21</v>
      </c>
      <c r="AI9" s="129">
        <v>73.5</v>
      </c>
      <c r="AJ9" s="129">
        <v>34.269216</v>
      </c>
      <c r="AK9" s="129">
        <v>15.923055</v>
      </c>
      <c r="AL9" s="129">
        <v>9</v>
      </c>
      <c r="AM9" s="129">
        <v>50.2</v>
      </c>
      <c r="AN9" s="129"/>
      <c r="AO9" s="129">
        <v>133.183888</v>
      </c>
      <c r="AP9" s="129"/>
      <c r="AQ9" s="129"/>
      <c r="AR9" s="129"/>
      <c r="AS9" s="129"/>
      <c r="AT9" s="129"/>
      <c r="AU9" s="129">
        <v>2.610552</v>
      </c>
      <c r="AV9" s="129"/>
      <c r="AW9" s="129"/>
      <c r="AX9" s="129"/>
      <c r="AY9" s="129"/>
      <c r="AZ9" s="129">
        <v>8</v>
      </c>
      <c r="BA9" s="129"/>
      <c r="BB9" s="129"/>
      <c r="BC9" s="129"/>
      <c r="BD9" s="129"/>
      <c r="BE9" s="129"/>
      <c r="BF9" s="129"/>
      <c r="BG9" s="129"/>
      <c r="BH9" s="129"/>
    </row>
    <row r="10" spans="1:60" s="130" customFormat="1" ht="25.5" customHeight="1">
      <c r="A10" s="128" t="s">
        <v>1242</v>
      </c>
      <c r="B10" s="129">
        <v>10797.307641</v>
      </c>
      <c r="C10" s="129">
        <v>2781.94798</v>
      </c>
      <c r="D10" s="129">
        <v>271.8516</v>
      </c>
      <c r="E10" s="129">
        <v>1252.71414</v>
      </c>
      <c r="F10" s="129"/>
      <c r="G10" s="129">
        <v>1267.776</v>
      </c>
      <c r="H10" s="129">
        <v>209.917652</v>
      </c>
      <c r="I10" s="129">
        <v>81.406756</v>
      </c>
      <c r="J10" s="129"/>
      <c r="K10" s="129">
        <v>25.2759</v>
      </c>
      <c r="L10" s="129">
        <v>157.438264</v>
      </c>
      <c r="M10" s="129"/>
      <c r="N10" s="129">
        <v>264</v>
      </c>
      <c r="O10" s="129">
        <v>372.21</v>
      </c>
      <c r="P10" s="129">
        <v>16</v>
      </c>
      <c r="Q10" s="129">
        <v>4.5</v>
      </c>
      <c r="R10" s="129">
        <v>3.7</v>
      </c>
      <c r="S10" s="129">
        <v>30.15</v>
      </c>
      <c r="T10" s="129">
        <v>121.96</v>
      </c>
      <c r="U10" s="129">
        <v>18.42</v>
      </c>
      <c r="V10" s="129"/>
      <c r="W10" s="129">
        <v>194.22</v>
      </c>
      <c r="X10" s="129">
        <v>136.1</v>
      </c>
      <c r="Y10" s="129"/>
      <c r="Z10" s="129">
        <v>255.336</v>
      </c>
      <c r="AA10" s="129">
        <v>4.48</v>
      </c>
      <c r="AB10" s="129">
        <v>86</v>
      </c>
      <c r="AC10" s="129">
        <v>101.44</v>
      </c>
      <c r="AD10" s="129">
        <v>28.98</v>
      </c>
      <c r="AE10" s="129">
        <v>48</v>
      </c>
      <c r="AF10" s="129"/>
      <c r="AG10" s="129"/>
      <c r="AH10" s="129">
        <v>250.04</v>
      </c>
      <c r="AI10" s="129">
        <v>492.13</v>
      </c>
      <c r="AJ10" s="129">
        <v>105.022849</v>
      </c>
      <c r="AK10" s="129">
        <v>136.972166</v>
      </c>
      <c r="AL10" s="129">
        <v>97.23</v>
      </c>
      <c r="AM10" s="129">
        <v>163.276</v>
      </c>
      <c r="AN10" s="129">
        <v>1.4</v>
      </c>
      <c r="AO10" s="129">
        <v>913.596461</v>
      </c>
      <c r="AP10" s="129"/>
      <c r="AQ10" s="129">
        <v>195.52</v>
      </c>
      <c r="AR10" s="129">
        <v>0.828</v>
      </c>
      <c r="AS10" s="129"/>
      <c r="AT10" s="129"/>
      <c r="AU10" s="129">
        <v>112.392873</v>
      </c>
      <c r="AV10" s="129"/>
      <c r="AW10" s="129"/>
      <c r="AX10" s="129"/>
      <c r="AY10" s="129"/>
      <c r="AZ10" s="129">
        <v>32.1</v>
      </c>
      <c r="BA10" s="129">
        <v>138</v>
      </c>
      <c r="BB10" s="129"/>
      <c r="BC10" s="129"/>
      <c r="BD10" s="129"/>
      <c r="BE10" s="129">
        <v>300</v>
      </c>
      <c r="BF10" s="129">
        <v>124.975</v>
      </c>
      <c r="BG10" s="129"/>
      <c r="BH10" s="129"/>
    </row>
    <row r="11" spans="1:60" s="130" customFormat="1" ht="25.5" customHeight="1">
      <c r="A11" s="128" t="s">
        <v>1243</v>
      </c>
      <c r="B11" s="129">
        <v>38079.76909</v>
      </c>
      <c r="C11" s="129">
        <v>1875.46992</v>
      </c>
      <c r="D11" s="129">
        <v>634.512</v>
      </c>
      <c r="E11" s="129">
        <v>952.2844</v>
      </c>
      <c r="F11" s="129"/>
      <c r="G11" s="129">
        <v>534.192</v>
      </c>
      <c r="H11" s="129">
        <v>22624.504262</v>
      </c>
      <c r="I11" s="129"/>
      <c r="J11" s="129"/>
      <c r="K11" s="129">
        <v>1730.593247</v>
      </c>
      <c r="L11" s="129"/>
      <c r="M11" s="129"/>
      <c r="N11" s="129">
        <v>88.8</v>
      </c>
      <c r="O11" s="129">
        <v>277.27</v>
      </c>
      <c r="P11" s="129">
        <v>63.6</v>
      </c>
      <c r="Q11" s="129">
        <v>5.6</v>
      </c>
      <c r="R11" s="129">
        <v>1</v>
      </c>
      <c r="S11" s="129">
        <v>29.94</v>
      </c>
      <c r="T11" s="129">
        <v>122.83</v>
      </c>
      <c r="U11" s="129">
        <v>27.45</v>
      </c>
      <c r="V11" s="129"/>
      <c r="W11" s="129">
        <v>141.25</v>
      </c>
      <c r="X11" s="129">
        <v>70.5</v>
      </c>
      <c r="Y11" s="129">
        <v>4</v>
      </c>
      <c r="Z11" s="129">
        <v>90.5</v>
      </c>
      <c r="AA11" s="129">
        <v>4</v>
      </c>
      <c r="AB11" s="129">
        <v>21.88</v>
      </c>
      <c r="AC11" s="129">
        <v>59.06</v>
      </c>
      <c r="AD11" s="129">
        <v>30.2</v>
      </c>
      <c r="AE11" s="129"/>
      <c r="AF11" s="129"/>
      <c r="AG11" s="129"/>
      <c r="AH11" s="129">
        <v>352.1</v>
      </c>
      <c r="AI11" s="129">
        <v>77.1</v>
      </c>
      <c r="AJ11" s="129">
        <v>45.509398</v>
      </c>
      <c r="AK11" s="129">
        <v>104.621254</v>
      </c>
      <c r="AL11" s="129">
        <v>46.86</v>
      </c>
      <c r="AM11" s="129">
        <v>279.052</v>
      </c>
      <c r="AN11" s="129"/>
      <c r="AO11" s="129">
        <v>2267.6</v>
      </c>
      <c r="AP11" s="129">
        <v>579.29604</v>
      </c>
      <c r="AQ11" s="129">
        <v>4320.4436</v>
      </c>
      <c r="AR11" s="129">
        <v>496.814636</v>
      </c>
      <c r="AS11" s="129">
        <v>7.2</v>
      </c>
      <c r="AT11" s="129"/>
      <c r="AU11" s="129">
        <v>77.736333</v>
      </c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>
        <v>36</v>
      </c>
      <c r="BG11" s="129"/>
      <c r="BH11" s="129"/>
    </row>
    <row r="12" spans="1:60" s="130" customFormat="1" ht="25.5" customHeight="1">
      <c r="A12" s="128" t="s">
        <v>1244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</row>
    <row r="13" spans="1:60" s="130" customFormat="1" ht="25.5" customHeight="1">
      <c r="A13" s="128" t="s">
        <v>1245</v>
      </c>
      <c r="B13" s="129">
        <v>25320.259203</v>
      </c>
      <c r="C13" s="129">
        <v>4285.74432</v>
      </c>
      <c r="D13" s="129">
        <v>224.454</v>
      </c>
      <c r="E13" s="129">
        <v>1760.6009</v>
      </c>
      <c r="F13" s="129"/>
      <c r="G13" s="129">
        <v>2444.912</v>
      </c>
      <c r="H13" s="129"/>
      <c r="I13" s="129">
        <v>8760.322419</v>
      </c>
      <c r="J13" s="129">
        <v>2173.656462</v>
      </c>
      <c r="K13" s="129">
        <v>895.235385</v>
      </c>
      <c r="L13" s="129"/>
      <c r="M13" s="129"/>
      <c r="N13" s="129">
        <v>400</v>
      </c>
      <c r="O13" s="129">
        <v>152.58</v>
      </c>
      <c r="P13" s="129">
        <v>50.5</v>
      </c>
      <c r="Q13" s="129"/>
      <c r="R13" s="129"/>
      <c r="S13" s="129">
        <v>30.1</v>
      </c>
      <c r="T13" s="129">
        <v>100.2</v>
      </c>
      <c r="U13" s="129">
        <v>21.1</v>
      </c>
      <c r="V13" s="129"/>
      <c r="W13" s="129">
        <v>97</v>
      </c>
      <c r="X13" s="129">
        <v>140.2</v>
      </c>
      <c r="Y13" s="129"/>
      <c r="Z13" s="129">
        <v>164.1</v>
      </c>
      <c r="AA13" s="129"/>
      <c r="AB13" s="129">
        <v>12</v>
      </c>
      <c r="AC13" s="129">
        <v>37</v>
      </c>
      <c r="AD13" s="129">
        <v>25.6</v>
      </c>
      <c r="AE13" s="129">
        <v>828.5</v>
      </c>
      <c r="AF13" s="129"/>
      <c r="AG13" s="129"/>
      <c r="AH13" s="129">
        <v>169.7</v>
      </c>
      <c r="AI13" s="129">
        <v>110</v>
      </c>
      <c r="AJ13" s="129">
        <v>66.323408</v>
      </c>
      <c r="AK13" s="129">
        <v>97.420957</v>
      </c>
      <c r="AL13" s="129">
        <v>98.6</v>
      </c>
      <c r="AM13" s="129">
        <v>92.656</v>
      </c>
      <c r="AN13" s="129"/>
      <c r="AO13" s="129">
        <v>1043.32</v>
      </c>
      <c r="AP13" s="129">
        <v>10.9518</v>
      </c>
      <c r="AQ13" s="129">
        <v>229.508</v>
      </c>
      <c r="AR13" s="129">
        <v>4.131</v>
      </c>
      <c r="AS13" s="129">
        <v>10</v>
      </c>
      <c r="AT13" s="129"/>
      <c r="AU13" s="129">
        <v>65.342552</v>
      </c>
      <c r="AV13" s="129">
        <v>100</v>
      </c>
      <c r="AW13" s="129"/>
      <c r="AX13" s="129">
        <v>22.5</v>
      </c>
      <c r="AY13" s="129"/>
      <c r="AZ13" s="129"/>
      <c r="BA13" s="129">
        <v>539</v>
      </c>
      <c r="BB13" s="129"/>
      <c r="BC13" s="129"/>
      <c r="BD13" s="129"/>
      <c r="BE13" s="129"/>
      <c r="BF13" s="129"/>
      <c r="BG13" s="129"/>
      <c r="BH13" s="129">
        <v>57</v>
      </c>
    </row>
    <row r="14" spans="1:60" s="130" customFormat="1" ht="25.5" customHeight="1">
      <c r="A14" s="128" t="s">
        <v>1246</v>
      </c>
      <c r="B14" s="129">
        <v>6584.816512</v>
      </c>
      <c r="C14" s="129">
        <v>2339.3484</v>
      </c>
      <c r="D14" s="129">
        <v>532.6176</v>
      </c>
      <c r="E14" s="129">
        <v>1195.5679</v>
      </c>
      <c r="F14" s="129"/>
      <c r="G14" s="129">
        <v>833.28</v>
      </c>
      <c r="H14" s="129"/>
      <c r="I14" s="129"/>
      <c r="J14" s="129"/>
      <c r="K14" s="129"/>
      <c r="L14" s="129"/>
      <c r="M14" s="129"/>
      <c r="N14" s="129"/>
      <c r="O14" s="129">
        <v>178.96</v>
      </c>
      <c r="P14" s="129">
        <v>58.3</v>
      </c>
      <c r="Q14" s="129">
        <v>30.2</v>
      </c>
      <c r="R14" s="129">
        <v>0.2</v>
      </c>
      <c r="S14" s="129">
        <v>10.75</v>
      </c>
      <c r="T14" s="129">
        <v>84.65</v>
      </c>
      <c r="U14" s="129">
        <v>16.96</v>
      </c>
      <c r="V14" s="129"/>
      <c r="W14" s="129">
        <v>62.66</v>
      </c>
      <c r="X14" s="129">
        <v>203.884</v>
      </c>
      <c r="Y14" s="129"/>
      <c r="Z14" s="129">
        <v>12.3</v>
      </c>
      <c r="AA14" s="129">
        <v>3</v>
      </c>
      <c r="AB14" s="129">
        <v>7.5</v>
      </c>
      <c r="AC14" s="129">
        <v>11.1</v>
      </c>
      <c r="AD14" s="129">
        <v>75.66</v>
      </c>
      <c r="AE14" s="129">
        <v>5.1</v>
      </c>
      <c r="AF14" s="129"/>
      <c r="AG14" s="129"/>
      <c r="AH14" s="129">
        <v>19.5</v>
      </c>
      <c r="AI14" s="129">
        <v>73.6</v>
      </c>
      <c r="AJ14" s="129">
        <v>66.786968</v>
      </c>
      <c r="AK14" s="129">
        <v>119.380255</v>
      </c>
      <c r="AL14" s="129">
        <v>39</v>
      </c>
      <c r="AM14" s="129">
        <v>312.316</v>
      </c>
      <c r="AN14" s="129">
        <v>0.1</v>
      </c>
      <c r="AO14" s="129">
        <v>188.217905</v>
      </c>
      <c r="AP14" s="129"/>
      <c r="AQ14" s="129">
        <v>60</v>
      </c>
      <c r="AR14" s="129">
        <v>2.484</v>
      </c>
      <c r="AS14" s="129"/>
      <c r="AT14" s="129"/>
      <c r="AU14" s="129">
        <v>23.393484</v>
      </c>
      <c r="AV14" s="129"/>
      <c r="AW14" s="129"/>
      <c r="AX14" s="129">
        <v>18</v>
      </c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</row>
    <row r="15" spans="1:60" s="130" customFormat="1" ht="25.5" customHeight="1">
      <c r="A15" s="128" t="s">
        <v>1247</v>
      </c>
      <c r="B15" s="129">
        <v>10780.689956</v>
      </c>
      <c r="C15" s="129">
        <v>3859.11024</v>
      </c>
      <c r="D15" s="129">
        <v>456.7596</v>
      </c>
      <c r="E15" s="129">
        <v>1604.5951</v>
      </c>
      <c r="F15" s="129"/>
      <c r="G15" s="129">
        <v>1813.376</v>
      </c>
      <c r="H15" s="129"/>
      <c r="I15" s="129"/>
      <c r="J15" s="129"/>
      <c r="K15" s="129"/>
      <c r="L15" s="129"/>
      <c r="M15" s="129"/>
      <c r="N15" s="129">
        <v>1.92</v>
      </c>
      <c r="O15" s="129">
        <v>715.31</v>
      </c>
      <c r="P15" s="129">
        <v>28</v>
      </c>
      <c r="Q15" s="129">
        <v>7</v>
      </c>
      <c r="R15" s="129">
        <v>1</v>
      </c>
      <c r="S15" s="129">
        <v>36.59</v>
      </c>
      <c r="T15" s="129">
        <v>110.45</v>
      </c>
      <c r="U15" s="129">
        <v>35.276</v>
      </c>
      <c r="V15" s="129">
        <v>7</v>
      </c>
      <c r="W15" s="129">
        <v>91.84</v>
      </c>
      <c r="X15" s="129">
        <v>55.2</v>
      </c>
      <c r="Y15" s="129"/>
      <c r="Z15" s="129">
        <v>57.5</v>
      </c>
      <c r="AA15" s="129">
        <v>33.5</v>
      </c>
      <c r="AB15" s="129">
        <v>18.5</v>
      </c>
      <c r="AC15" s="129">
        <v>40.09</v>
      </c>
      <c r="AD15" s="129">
        <v>36.51</v>
      </c>
      <c r="AE15" s="129">
        <v>27</v>
      </c>
      <c r="AF15" s="129">
        <v>2</v>
      </c>
      <c r="AG15" s="129"/>
      <c r="AH15" s="129">
        <v>229.4</v>
      </c>
      <c r="AI15" s="129">
        <v>88.6</v>
      </c>
      <c r="AJ15" s="129">
        <v>71.281363</v>
      </c>
      <c r="AK15" s="129">
        <v>180.891251</v>
      </c>
      <c r="AL15" s="129">
        <v>107.3</v>
      </c>
      <c r="AM15" s="129">
        <v>174.096</v>
      </c>
      <c r="AN15" s="129">
        <v>0.1983</v>
      </c>
      <c r="AO15" s="129">
        <v>398.174</v>
      </c>
      <c r="AP15" s="129"/>
      <c r="AQ15" s="129">
        <v>408.96</v>
      </c>
      <c r="AR15" s="129">
        <v>16.671</v>
      </c>
      <c r="AS15" s="129"/>
      <c r="AT15" s="129"/>
      <c r="AU15" s="129">
        <v>38.591102</v>
      </c>
      <c r="AV15" s="129"/>
      <c r="AW15" s="129"/>
      <c r="AX15" s="129"/>
      <c r="AY15" s="129"/>
      <c r="AZ15" s="129">
        <v>8</v>
      </c>
      <c r="BA15" s="129"/>
      <c r="BB15" s="129"/>
      <c r="BC15" s="129"/>
      <c r="BD15" s="129"/>
      <c r="BE15" s="129"/>
      <c r="BF15" s="129"/>
      <c r="BG15" s="129"/>
      <c r="BH15" s="129">
        <v>20</v>
      </c>
    </row>
    <row r="16" spans="1:60" s="130" customFormat="1" ht="25.5" customHeight="1">
      <c r="A16" s="128" t="s">
        <v>1248</v>
      </c>
      <c r="B16" s="129">
        <v>15478.88014</v>
      </c>
      <c r="C16" s="129">
        <v>4529.5992</v>
      </c>
      <c r="D16" s="129">
        <v>634.554</v>
      </c>
      <c r="E16" s="129">
        <v>1898.5938</v>
      </c>
      <c r="F16" s="129">
        <v>20</v>
      </c>
      <c r="G16" s="129">
        <v>1819.8</v>
      </c>
      <c r="H16" s="129"/>
      <c r="I16" s="129"/>
      <c r="J16" s="129"/>
      <c r="K16" s="129"/>
      <c r="L16" s="129"/>
      <c r="M16" s="129"/>
      <c r="N16" s="129"/>
      <c r="O16" s="129">
        <v>299.33</v>
      </c>
      <c r="P16" s="129">
        <v>90.852</v>
      </c>
      <c r="Q16" s="129">
        <v>9.5</v>
      </c>
      <c r="R16" s="129">
        <v>0.1</v>
      </c>
      <c r="S16" s="129">
        <v>28.78</v>
      </c>
      <c r="T16" s="129">
        <v>129.9</v>
      </c>
      <c r="U16" s="129">
        <v>48.17</v>
      </c>
      <c r="V16" s="129"/>
      <c r="W16" s="129">
        <v>150.97</v>
      </c>
      <c r="X16" s="129">
        <v>339.81</v>
      </c>
      <c r="Y16" s="129"/>
      <c r="Z16" s="129">
        <v>116.7</v>
      </c>
      <c r="AA16" s="129">
        <v>19.2</v>
      </c>
      <c r="AB16" s="129">
        <v>53.142346</v>
      </c>
      <c r="AC16" s="129">
        <v>73.3</v>
      </c>
      <c r="AD16" s="129">
        <v>102.25</v>
      </c>
      <c r="AE16" s="129">
        <v>119.9</v>
      </c>
      <c r="AF16" s="129"/>
      <c r="AG16" s="129"/>
      <c r="AH16" s="129">
        <v>339.78</v>
      </c>
      <c r="AI16" s="129">
        <v>41.75</v>
      </c>
      <c r="AJ16" s="129">
        <v>131.642584</v>
      </c>
      <c r="AK16" s="129">
        <v>260.752918</v>
      </c>
      <c r="AL16" s="129">
        <v>144.85</v>
      </c>
      <c r="AM16" s="129">
        <v>439.28</v>
      </c>
      <c r="AN16" s="129">
        <v>3</v>
      </c>
      <c r="AO16" s="129">
        <v>2952.77</v>
      </c>
      <c r="AP16" s="129"/>
      <c r="AQ16" s="129">
        <v>352</v>
      </c>
      <c r="AR16" s="129">
        <v>23.742</v>
      </c>
      <c r="AS16" s="129"/>
      <c r="AT16" s="129"/>
      <c r="AU16" s="129">
        <v>53.321292</v>
      </c>
      <c r="AV16" s="129"/>
      <c r="AW16" s="129"/>
      <c r="AX16" s="129">
        <v>36</v>
      </c>
      <c r="AY16" s="129">
        <v>200</v>
      </c>
      <c r="AZ16" s="129">
        <v>15.54</v>
      </c>
      <c r="BA16" s="129"/>
      <c r="BB16" s="129"/>
      <c r="BC16" s="129"/>
      <c r="BD16" s="129"/>
      <c r="BE16" s="129"/>
      <c r="BF16" s="129"/>
      <c r="BG16" s="129"/>
      <c r="BH16" s="129"/>
    </row>
    <row r="17" spans="1:60" s="130" customFormat="1" ht="25.5" customHeight="1">
      <c r="A17" s="128" t="s">
        <v>1249</v>
      </c>
      <c r="B17" s="129">
        <v>13468.896846</v>
      </c>
      <c r="C17" s="129">
        <v>4317.09672</v>
      </c>
      <c r="D17" s="129">
        <v>358.4232</v>
      </c>
      <c r="E17" s="129">
        <v>1946.7488</v>
      </c>
      <c r="F17" s="129">
        <v>12</v>
      </c>
      <c r="G17" s="129">
        <v>2038.56</v>
      </c>
      <c r="H17" s="129"/>
      <c r="I17" s="129"/>
      <c r="J17" s="129"/>
      <c r="K17" s="129"/>
      <c r="L17" s="129"/>
      <c r="M17" s="129"/>
      <c r="N17" s="129"/>
      <c r="O17" s="129">
        <v>409.4</v>
      </c>
      <c r="P17" s="129">
        <v>111.7</v>
      </c>
      <c r="Q17" s="129">
        <v>22</v>
      </c>
      <c r="R17" s="129"/>
      <c r="S17" s="129">
        <v>16.8</v>
      </c>
      <c r="T17" s="129">
        <v>107.9</v>
      </c>
      <c r="U17" s="129">
        <v>35.3</v>
      </c>
      <c r="V17" s="129"/>
      <c r="W17" s="129">
        <v>104.9</v>
      </c>
      <c r="X17" s="129">
        <v>273.64</v>
      </c>
      <c r="Y17" s="129"/>
      <c r="Z17" s="129">
        <v>126.5</v>
      </c>
      <c r="AA17" s="129">
        <v>19.6</v>
      </c>
      <c r="AB17" s="129">
        <v>19.1</v>
      </c>
      <c r="AC17" s="129">
        <v>38.5</v>
      </c>
      <c r="AD17" s="129">
        <v>27</v>
      </c>
      <c r="AE17" s="129">
        <v>4</v>
      </c>
      <c r="AF17" s="129"/>
      <c r="AG17" s="129">
        <v>15.6</v>
      </c>
      <c r="AH17" s="129">
        <v>103.2</v>
      </c>
      <c r="AI17" s="129">
        <v>290</v>
      </c>
      <c r="AJ17" s="129">
        <v>186.761934</v>
      </c>
      <c r="AK17" s="129">
        <v>210.662433</v>
      </c>
      <c r="AL17" s="129">
        <v>206.46</v>
      </c>
      <c r="AM17" s="129">
        <v>338.492</v>
      </c>
      <c r="AN17" s="129"/>
      <c r="AO17" s="129">
        <v>775.52</v>
      </c>
      <c r="AP17" s="129"/>
      <c r="AQ17" s="129">
        <v>116.8</v>
      </c>
      <c r="AR17" s="129">
        <v>6.975</v>
      </c>
      <c r="AS17" s="129"/>
      <c r="AT17" s="129"/>
      <c r="AU17" s="129">
        <v>34.456759</v>
      </c>
      <c r="AV17" s="129"/>
      <c r="AW17" s="129"/>
      <c r="AX17" s="129"/>
      <c r="AY17" s="129"/>
      <c r="AZ17" s="129">
        <v>40.8</v>
      </c>
      <c r="BA17" s="129"/>
      <c r="BB17" s="129">
        <v>116</v>
      </c>
      <c r="BC17" s="129"/>
      <c r="BD17" s="129"/>
      <c r="BE17" s="129"/>
      <c r="BF17" s="129">
        <v>612</v>
      </c>
      <c r="BG17" s="129"/>
      <c r="BH17" s="129">
        <v>426</v>
      </c>
    </row>
    <row r="18" spans="1:60" s="130" customFormat="1" ht="25.5" customHeight="1">
      <c r="A18" s="128" t="s">
        <v>1250</v>
      </c>
      <c r="B18" s="129">
        <v>3003.063086</v>
      </c>
      <c r="C18" s="129">
        <v>607.0944</v>
      </c>
      <c r="D18" s="129">
        <v>277.134</v>
      </c>
      <c r="E18" s="129">
        <v>289.4838</v>
      </c>
      <c r="F18" s="129"/>
      <c r="G18" s="129">
        <v>64.6</v>
      </c>
      <c r="H18" s="129"/>
      <c r="I18" s="129"/>
      <c r="J18" s="129"/>
      <c r="K18" s="129"/>
      <c r="L18" s="129"/>
      <c r="M18" s="129"/>
      <c r="N18" s="129"/>
      <c r="O18" s="129">
        <v>73.513325</v>
      </c>
      <c r="P18" s="129">
        <v>18.14</v>
      </c>
      <c r="Q18" s="129">
        <v>10.8</v>
      </c>
      <c r="R18" s="129">
        <v>0.3</v>
      </c>
      <c r="S18" s="129">
        <v>0.4</v>
      </c>
      <c r="T18" s="129">
        <v>12.8</v>
      </c>
      <c r="U18" s="129">
        <v>45.8</v>
      </c>
      <c r="V18" s="129"/>
      <c r="W18" s="129">
        <v>73</v>
      </c>
      <c r="X18" s="129">
        <v>44.2</v>
      </c>
      <c r="Y18" s="129"/>
      <c r="Z18" s="129">
        <v>88.7</v>
      </c>
      <c r="AA18" s="129">
        <v>116.13</v>
      </c>
      <c r="AB18" s="129">
        <v>3.5</v>
      </c>
      <c r="AC18" s="129">
        <v>6.8</v>
      </c>
      <c r="AD18" s="129">
        <v>7</v>
      </c>
      <c r="AE18" s="129"/>
      <c r="AF18" s="129"/>
      <c r="AG18" s="129"/>
      <c r="AH18" s="129">
        <v>23.3</v>
      </c>
      <c r="AI18" s="129">
        <v>4.7</v>
      </c>
      <c r="AJ18" s="129">
        <v>47.141888</v>
      </c>
      <c r="AK18" s="129">
        <v>56.778729</v>
      </c>
      <c r="AL18" s="129">
        <v>19.28</v>
      </c>
      <c r="AM18" s="129">
        <v>151.316</v>
      </c>
      <c r="AN18" s="129"/>
      <c r="AO18" s="129">
        <v>690.68</v>
      </c>
      <c r="AP18" s="129"/>
      <c r="AQ18" s="129">
        <v>186.4</v>
      </c>
      <c r="AR18" s="129"/>
      <c r="AS18" s="129"/>
      <c r="AT18" s="129"/>
      <c r="AU18" s="129">
        <v>71.070944</v>
      </c>
      <c r="AV18" s="129"/>
      <c r="AW18" s="129"/>
      <c r="AX18" s="129"/>
      <c r="AY18" s="129"/>
      <c r="AZ18" s="129">
        <v>3</v>
      </c>
      <c r="BA18" s="129"/>
      <c r="BB18" s="129"/>
      <c r="BC18" s="129"/>
      <c r="BD18" s="129"/>
      <c r="BE18" s="129"/>
      <c r="BF18" s="129"/>
      <c r="BG18" s="129">
        <v>10</v>
      </c>
      <c r="BH18" s="129"/>
    </row>
    <row r="19" spans="1:60" s="130" customFormat="1" ht="25.5" customHeight="1">
      <c r="A19" s="128" t="s">
        <v>1251</v>
      </c>
      <c r="B19" s="129">
        <v>611.098388</v>
      </c>
      <c r="C19" s="129">
        <v>152.6088</v>
      </c>
      <c r="D19" s="129">
        <v>81.18</v>
      </c>
      <c r="E19" s="129">
        <v>72.7174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>
        <v>38.1</v>
      </c>
      <c r="P19" s="129">
        <v>12</v>
      </c>
      <c r="Q19" s="129">
        <v>3</v>
      </c>
      <c r="R19" s="129"/>
      <c r="S19" s="129">
        <v>1.3</v>
      </c>
      <c r="T19" s="129">
        <v>5</v>
      </c>
      <c r="U19" s="129">
        <v>4.5</v>
      </c>
      <c r="V19" s="129"/>
      <c r="W19" s="129">
        <v>0.4</v>
      </c>
      <c r="X19" s="129">
        <v>8</v>
      </c>
      <c r="Y19" s="129"/>
      <c r="Z19" s="129">
        <v>0.5</v>
      </c>
      <c r="AA19" s="129"/>
      <c r="AB19" s="129">
        <v>9</v>
      </c>
      <c r="AC19" s="129">
        <v>2.8</v>
      </c>
      <c r="AD19" s="129">
        <v>3</v>
      </c>
      <c r="AE19" s="129"/>
      <c r="AF19" s="129"/>
      <c r="AG19" s="129"/>
      <c r="AH19" s="129">
        <v>5.6</v>
      </c>
      <c r="AI19" s="129"/>
      <c r="AJ19" s="129">
        <v>3.052176</v>
      </c>
      <c r="AK19" s="129">
        <v>19.241924</v>
      </c>
      <c r="AL19" s="129">
        <v>3.9</v>
      </c>
      <c r="AM19" s="129">
        <v>29.712</v>
      </c>
      <c r="AN19" s="129"/>
      <c r="AO19" s="129">
        <v>53.96</v>
      </c>
      <c r="AP19" s="129"/>
      <c r="AQ19" s="129"/>
      <c r="AR19" s="129"/>
      <c r="AS19" s="129"/>
      <c r="AT19" s="129"/>
      <c r="AU19" s="129">
        <v>1.526088</v>
      </c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>
        <v>100</v>
      </c>
      <c r="BH19" s="129"/>
    </row>
    <row r="20" spans="1:60" s="130" customFormat="1" ht="25.5" customHeight="1">
      <c r="A20" s="128" t="s">
        <v>1252</v>
      </c>
      <c r="B20" s="129">
        <v>211.24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>
        <v>32</v>
      </c>
      <c r="P20" s="129">
        <v>31</v>
      </c>
      <c r="Q20" s="129"/>
      <c r="R20" s="129"/>
      <c r="S20" s="129"/>
      <c r="T20" s="129"/>
      <c r="U20" s="129">
        <v>1.82</v>
      </c>
      <c r="V20" s="129"/>
      <c r="W20" s="129"/>
      <c r="X20" s="129">
        <v>17</v>
      </c>
      <c r="Y20" s="129"/>
      <c r="Z20" s="129"/>
      <c r="AA20" s="129"/>
      <c r="AB20" s="129">
        <v>20</v>
      </c>
      <c r="AC20" s="129">
        <v>20</v>
      </c>
      <c r="AD20" s="129">
        <v>1.32</v>
      </c>
      <c r="AE20" s="129"/>
      <c r="AF20" s="129"/>
      <c r="AG20" s="129"/>
      <c r="AH20" s="129"/>
      <c r="AI20" s="129"/>
      <c r="AJ20" s="129"/>
      <c r="AK20" s="129"/>
      <c r="AL20" s="129">
        <v>5.6</v>
      </c>
      <c r="AM20" s="129"/>
      <c r="AN20" s="129"/>
      <c r="AO20" s="129">
        <v>82.5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</row>
    <row r="21" spans="1:60" s="130" customFormat="1" ht="25.5" customHeight="1">
      <c r="A21" s="128" t="s">
        <v>1253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</row>
    <row r="22" spans="1:60" s="130" customFormat="1" ht="25.5" customHeight="1">
      <c r="A22" s="128" t="s">
        <v>1254</v>
      </c>
      <c r="B22" s="129">
        <v>5884.777107</v>
      </c>
      <c r="C22" s="129">
        <v>979.026</v>
      </c>
      <c r="D22" s="129">
        <v>236.334</v>
      </c>
      <c r="E22" s="129">
        <v>459.3395</v>
      </c>
      <c r="F22" s="129"/>
      <c r="G22" s="129">
        <v>302.56</v>
      </c>
      <c r="H22" s="129"/>
      <c r="I22" s="129"/>
      <c r="J22" s="129"/>
      <c r="K22" s="129"/>
      <c r="L22" s="129"/>
      <c r="M22" s="129"/>
      <c r="N22" s="129"/>
      <c r="O22" s="129">
        <v>309.2</v>
      </c>
      <c r="P22" s="129">
        <v>90</v>
      </c>
      <c r="Q22" s="129">
        <v>2</v>
      </c>
      <c r="R22" s="129"/>
      <c r="S22" s="129">
        <v>31</v>
      </c>
      <c r="T22" s="129">
        <v>102</v>
      </c>
      <c r="U22" s="129">
        <v>43</v>
      </c>
      <c r="V22" s="129"/>
      <c r="W22" s="129">
        <v>103</v>
      </c>
      <c r="X22" s="129">
        <v>107</v>
      </c>
      <c r="Y22" s="129"/>
      <c r="Z22" s="129">
        <v>13.5</v>
      </c>
      <c r="AA22" s="129"/>
      <c r="AB22" s="129">
        <v>21</v>
      </c>
      <c r="AC22" s="129">
        <v>26</v>
      </c>
      <c r="AD22" s="129">
        <v>13.5</v>
      </c>
      <c r="AE22" s="129"/>
      <c r="AF22" s="129"/>
      <c r="AG22" s="129"/>
      <c r="AH22" s="129">
        <v>20</v>
      </c>
      <c r="AI22" s="129">
        <v>408</v>
      </c>
      <c r="AJ22" s="129">
        <v>19.58052</v>
      </c>
      <c r="AK22" s="129">
        <v>42.850827</v>
      </c>
      <c r="AL22" s="129">
        <v>44</v>
      </c>
      <c r="AM22" s="129">
        <v>158.092</v>
      </c>
      <c r="AN22" s="129"/>
      <c r="AO22" s="129">
        <v>2297.68</v>
      </c>
      <c r="AP22" s="129"/>
      <c r="AQ22" s="129">
        <v>5.6</v>
      </c>
      <c r="AR22" s="129">
        <v>5.724</v>
      </c>
      <c r="AS22" s="129"/>
      <c r="AT22" s="129"/>
      <c r="AU22" s="129">
        <v>9.79026</v>
      </c>
      <c r="AV22" s="129"/>
      <c r="AW22" s="129"/>
      <c r="AX22" s="129"/>
      <c r="AY22" s="129"/>
      <c r="AZ22" s="129">
        <v>35</v>
      </c>
      <c r="BA22" s="129"/>
      <c r="BB22" s="129"/>
      <c r="BC22" s="129"/>
      <c r="BD22" s="129"/>
      <c r="BE22" s="129"/>
      <c r="BF22" s="129"/>
      <c r="BG22" s="129"/>
      <c r="BH22" s="129"/>
    </row>
    <row r="23" spans="1:60" s="130" customFormat="1" ht="25.5" customHeight="1">
      <c r="A23" s="128" t="s">
        <v>1255</v>
      </c>
      <c r="B23" s="129">
        <v>16313.639638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>
        <v>16263.639638</v>
      </c>
      <c r="M23" s="129"/>
      <c r="N23" s="129"/>
      <c r="O23" s="129">
        <v>10</v>
      </c>
      <c r="P23" s="129"/>
      <c r="Q23" s="129"/>
      <c r="R23" s="129"/>
      <c r="S23" s="129"/>
      <c r="T23" s="129"/>
      <c r="U23" s="129"/>
      <c r="V23" s="129"/>
      <c r="W23" s="129"/>
      <c r="X23" s="129">
        <v>20</v>
      </c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>
        <v>20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</row>
    <row r="24" spans="1:60" s="130" customFormat="1" ht="25.5" customHeight="1">
      <c r="A24" s="128" t="s">
        <v>1256</v>
      </c>
      <c r="B24" s="129">
        <v>252.850141</v>
      </c>
      <c r="C24" s="129">
        <v>72.6396</v>
      </c>
      <c r="D24" s="129">
        <v>0.36</v>
      </c>
      <c r="E24" s="129">
        <v>36</v>
      </c>
      <c r="F24" s="129"/>
      <c r="G24" s="129">
        <v>44.64</v>
      </c>
      <c r="H24" s="129"/>
      <c r="I24" s="129"/>
      <c r="J24" s="129"/>
      <c r="K24" s="129"/>
      <c r="L24" s="129"/>
      <c r="M24" s="129"/>
      <c r="N24" s="129"/>
      <c r="O24" s="129">
        <v>8.4</v>
      </c>
      <c r="P24" s="129"/>
      <c r="Q24" s="129"/>
      <c r="R24" s="129"/>
      <c r="S24" s="129">
        <v>3.5</v>
      </c>
      <c r="T24" s="129">
        <v>6</v>
      </c>
      <c r="U24" s="129">
        <v>0.1</v>
      </c>
      <c r="V24" s="129"/>
      <c r="W24" s="129"/>
      <c r="X24" s="129">
        <v>4</v>
      </c>
      <c r="Y24" s="129"/>
      <c r="Z24" s="129">
        <v>5</v>
      </c>
      <c r="AA24" s="129"/>
      <c r="AB24" s="129">
        <v>1</v>
      </c>
      <c r="AC24" s="129">
        <v>2</v>
      </c>
      <c r="AD24" s="129">
        <v>2</v>
      </c>
      <c r="AE24" s="129">
        <v>24</v>
      </c>
      <c r="AF24" s="129"/>
      <c r="AG24" s="129">
        <v>2</v>
      </c>
      <c r="AH24" s="129"/>
      <c r="AI24" s="129">
        <v>2</v>
      </c>
      <c r="AJ24" s="129">
        <v>1.452792</v>
      </c>
      <c r="AK24" s="129">
        <v>5.757749</v>
      </c>
      <c r="AL24" s="129"/>
      <c r="AM24" s="129">
        <v>16</v>
      </c>
      <c r="AN24" s="129"/>
      <c r="AO24" s="129">
        <v>16</v>
      </c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</row>
    <row r="25" spans="1:60" s="130" customFormat="1" ht="25.5" customHeight="1">
      <c r="A25" s="128" t="s">
        <v>1257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</row>
    <row r="26" spans="1:60" s="130" customFormat="1" ht="25.5" customHeight="1">
      <c r="A26" s="128" t="s">
        <v>1258</v>
      </c>
      <c r="B26" s="129">
        <v>4237.404901</v>
      </c>
      <c r="C26" s="129">
        <v>765.5592</v>
      </c>
      <c r="D26" s="129">
        <v>360.032</v>
      </c>
      <c r="E26" s="129">
        <v>531.8875</v>
      </c>
      <c r="F26" s="129"/>
      <c r="G26" s="129">
        <v>146.32</v>
      </c>
      <c r="H26" s="129"/>
      <c r="I26" s="129"/>
      <c r="J26" s="129"/>
      <c r="K26" s="129"/>
      <c r="L26" s="129">
        <v>100</v>
      </c>
      <c r="M26" s="129">
        <v>50</v>
      </c>
      <c r="N26" s="129">
        <v>300</v>
      </c>
      <c r="O26" s="129">
        <v>88.42</v>
      </c>
      <c r="P26" s="129">
        <v>30.5</v>
      </c>
      <c r="Q26" s="129">
        <v>30</v>
      </c>
      <c r="R26" s="129"/>
      <c r="S26" s="129">
        <v>23</v>
      </c>
      <c r="T26" s="129">
        <v>71</v>
      </c>
      <c r="U26" s="129">
        <v>11.2</v>
      </c>
      <c r="V26" s="129"/>
      <c r="W26" s="129">
        <v>16</v>
      </c>
      <c r="X26" s="129">
        <v>111</v>
      </c>
      <c r="Y26" s="129"/>
      <c r="Z26" s="129">
        <v>208.5</v>
      </c>
      <c r="AA26" s="129"/>
      <c r="AB26" s="129">
        <v>1</v>
      </c>
      <c r="AC26" s="129">
        <v>16</v>
      </c>
      <c r="AD26" s="129">
        <v>12.2</v>
      </c>
      <c r="AE26" s="129">
        <v>20</v>
      </c>
      <c r="AF26" s="129"/>
      <c r="AG26" s="129"/>
      <c r="AH26" s="129">
        <v>216.2</v>
      </c>
      <c r="AI26" s="129">
        <v>405.2</v>
      </c>
      <c r="AJ26" s="129">
        <v>9.311184</v>
      </c>
      <c r="AK26" s="129">
        <v>21.355425</v>
      </c>
      <c r="AL26" s="129">
        <v>60.2</v>
      </c>
      <c r="AM26" s="129">
        <v>74.564</v>
      </c>
      <c r="AN26" s="129"/>
      <c r="AO26" s="129">
        <v>414.5</v>
      </c>
      <c r="AP26" s="129"/>
      <c r="AQ26" s="129">
        <v>12.8</v>
      </c>
      <c r="AR26" s="129">
        <v>24</v>
      </c>
      <c r="AS26" s="129"/>
      <c r="AT26" s="129"/>
      <c r="AU26" s="129">
        <v>4.655592</v>
      </c>
      <c r="AV26" s="129"/>
      <c r="AW26" s="129"/>
      <c r="AX26" s="129"/>
      <c r="AY26" s="129"/>
      <c r="AZ26" s="129"/>
      <c r="BA26" s="129">
        <v>102</v>
      </c>
      <c r="BB26" s="129"/>
      <c r="BC26" s="129"/>
      <c r="BD26" s="129"/>
      <c r="BE26" s="129"/>
      <c r="BF26" s="129"/>
      <c r="BG26" s="129"/>
      <c r="BH26" s="129"/>
    </row>
    <row r="27" spans="1:60" s="130" customFormat="1" ht="25.5" customHeight="1">
      <c r="A27" s="128" t="s">
        <v>1259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</row>
    <row r="28" spans="1:60" s="130" customFormat="1" ht="25.5" customHeight="1">
      <c r="A28" s="128" t="s">
        <v>1260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</row>
    <row r="29" spans="1:60" s="130" customFormat="1" ht="25.5" customHeight="1">
      <c r="A29" s="128" t="s">
        <v>1261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</row>
    <row r="30" spans="1:60" s="130" customFormat="1" ht="25.5" customHeight="1">
      <c r="A30" s="128" t="s">
        <v>1262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</row>
    <row r="31" spans="1:60" s="130" customFormat="1" ht="25.5" customHeight="1">
      <c r="A31" s="128" t="s">
        <v>1263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</row>
    <row r="32" spans="1:60" s="130" customFormat="1" ht="25.5" customHeight="1">
      <c r="A32" s="128" t="s">
        <v>1264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</row>
    <row r="33" spans="1:60" s="130" customFormat="1" ht="25.5" customHeight="1">
      <c r="A33" s="128" t="s">
        <v>1265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</row>
  </sheetData>
  <sheetProtection/>
  <mergeCells count="1">
    <mergeCell ref="A1:B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谢廷 10.105.98.139</dc:creator>
  <cp:keywords/>
  <dc:description/>
  <cp:lastModifiedBy>戴文俊 null</cp:lastModifiedBy>
  <cp:lastPrinted>2022-02-17T01:45:00Z</cp:lastPrinted>
  <dcterms:created xsi:type="dcterms:W3CDTF">2020-01-19T00:47:00Z</dcterms:created>
  <dcterms:modified xsi:type="dcterms:W3CDTF">2023-02-17T07:28:35Z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0DDAD4C2644B4FEFA19C7F457B2885C6</vt:lpwstr>
  </property>
  <property fmtid="{D5CDD505-2E9C-101B-9397-08002B2CF9AE}" pid="4" name="KSOProductBuildV">
    <vt:lpwstr>2052-11.1.0.10314</vt:lpwstr>
  </property>
</Properties>
</file>