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1000" activeTab="0"/>
  </bookViews>
  <sheets>
    <sheet name="目录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  <sheet name="表19" sheetId="20" r:id="rId20"/>
    <sheet name="表20" sheetId="21" r:id="rId21"/>
    <sheet name="表21" sheetId="22" r:id="rId22"/>
    <sheet name="表22" sheetId="23" r:id="rId23"/>
    <sheet name="表23" sheetId="24" r:id="rId24"/>
    <sheet name="表24" sheetId="25" r:id="rId25"/>
    <sheet name="表25" sheetId="26" r:id="rId26"/>
    <sheet name="表26" sheetId="27" r:id="rId27"/>
    <sheet name="表27" sheetId="28" r:id="rId28"/>
    <sheet name="表28" sheetId="29" r:id="rId29"/>
    <sheet name="表29" sheetId="30" r:id="rId30"/>
    <sheet name="表30" sheetId="31" r:id="rId31"/>
  </sheets>
  <definedNames>
    <definedName name="_xlnm.Print_Titles" localSheetId="10">'表10'!$1:$4</definedName>
    <definedName name="_xlnm.Print_Titles" localSheetId="13">'表13'!$1:$4</definedName>
    <definedName name="_xlnm.Print_Titles" localSheetId="15">'表15'!$1:$4</definedName>
    <definedName name="_xlnm.Print_Titles" localSheetId="25">'表25'!$1:$4</definedName>
    <definedName name="_xlnm.Print_Titles" localSheetId="26">'表26'!$1:$4</definedName>
    <definedName name="_xlnm.Print_Titles" localSheetId="4">'表4'!$1:$4</definedName>
    <definedName name="_xlnm.Print_Titles" localSheetId="8">'表8'!$1:$4</definedName>
    <definedName name="_xlnm.Print_Titles" localSheetId="9">'表9'!$1:$4</definedName>
    <definedName name="_xlnm.Print_Titles" localSheetId="23">'表23'!$1:$4</definedName>
    <definedName name="_xlnm.Print_Titles" localSheetId="24">'表24'!$1:$4</definedName>
  </definedNames>
  <calcPr fullCalcOnLoad="1"/>
</workbook>
</file>

<file path=xl/sharedStrings.xml><?xml version="1.0" encoding="utf-8"?>
<sst xmlns="http://schemas.openxmlformats.org/spreadsheetml/2006/main" count="3417" uniqueCount="1469">
  <si>
    <t>目 录</t>
  </si>
  <si>
    <t>1、全市一般公共预算收入决算总表</t>
  </si>
  <si>
    <t>2、全市一般公共预算收入决算明细表</t>
  </si>
  <si>
    <t>3、全市一般公共预算支出决算总表</t>
  </si>
  <si>
    <t>4、全市一般公共预算支出决算功能分类明细表</t>
  </si>
  <si>
    <t>5、市级一般公共预算收入决算总表</t>
  </si>
  <si>
    <t>6、市级一般公共预算收入决算明细表</t>
  </si>
  <si>
    <t>7、市级一般公共预算支出决算总表</t>
  </si>
  <si>
    <t>8、市级一般公共预算支出决算表</t>
  </si>
  <si>
    <t>9、市级一般公共预算基本支出决算表</t>
  </si>
  <si>
    <t>10、市对县市区税收返还和转移支付分项目决算表</t>
  </si>
  <si>
    <t>11、市对县市区税收返还和转移支付分地区决算表</t>
  </si>
  <si>
    <t>12、全市政府性基金收入决算表</t>
  </si>
  <si>
    <t>13、全市政府性基金支出决算表</t>
  </si>
  <si>
    <t>14、市级政府性基金收入决算表</t>
  </si>
  <si>
    <t>15、市级政府性基金支出决算表</t>
  </si>
  <si>
    <t>16、市级政府性基金转移支付分项目决算表</t>
  </si>
  <si>
    <t>17、市级政府性基金转移支付分地区决算表</t>
  </si>
  <si>
    <t>18、全市国有资本经营收入决算表</t>
  </si>
  <si>
    <t>19、全市国有资本经营支出决算表</t>
  </si>
  <si>
    <t>20、市级国有资本经营收入决算表</t>
  </si>
  <si>
    <t>21、市级国有资本经营支出决算表</t>
  </si>
  <si>
    <t>22、市级国有资本经营转移支付决算表</t>
  </si>
  <si>
    <t>23、全市社会保险基金收入决算表</t>
  </si>
  <si>
    <t>24、全市社会保险基金支出决算表</t>
  </si>
  <si>
    <t>25、市级社会保险基金收入决算表</t>
  </si>
  <si>
    <t>26、市级社会保险基金支出决算表</t>
  </si>
  <si>
    <t>27、全市政府一般债务限额和余额情况表</t>
  </si>
  <si>
    <t>28、全市政府专项债务限额和余额情况表</t>
  </si>
  <si>
    <t>29、市级政府一般债务限额和余额情况表</t>
  </si>
  <si>
    <t>30、市级政府专项债务限额和余额情况表</t>
  </si>
  <si>
    <t>表1：</t>
  </si>
  <si>
    <r>
      <t>2018</t>
    </r>
    <r>
      <rPr>
        <b/>
        <sz val="18"/>
        <rFont val="宋体"/>
        <family val="0"/>
      </rPr>
      <t>年全市一般公共预算收入决算总表</t>
    </r>
  </si>
  <si>
    <t>单位：万元</t>
  </si>
  <si>
    <r>
      <t>项</t>
    </r>
    <r>
      <rPr>
        <b/>
        <sz val="11"/>
        <rFont val="Arial"/>
        <family val="2"/>
      </rPr>
      <t xml:space="preserve">        </t>
    </r>
    <r>
      <rPr>
        <b/>
        <sz val="11"/>
        <rFont val="宋体"/>
        <family val="0"/>
      </rPr>
      <t>目</t>
    </r>
  </si>
  <si>
    <t>决算数</t>
  </si>
  <si>
    <t>一、一般公共预算地方收入</t>
  </si>
  <si>
    <t>二、上级补助收入</t>
  </si>
  <si>
    <t xml:space="preserve">    返还性收入</t>
  </si>
  <si>
    <t xml:space="preserve">    一般性转移支付收入</t>
  </si>
  <si>
    <t xml:space="preserve">    专项转移支付收入</t>
  </si>
  <si>
    <t>三、债务收入</t>
  </si>
  <si>
    <t>四、调入预算稳定调节基金</t>
  </si>
  <si>
    <t>五、调入资金</t>
  </si>
  <si>
    <t>六、上年结余</t>
  </si>
  <si>
    <t>一般公共预算收入合计</t>
  </si>
  <si>
    <t>表2：</t>
  </si>
  <si>
    <r>
      <t>2018</t>
    </r>
    <r>
      <rPr>
        <b/>
        <sz val="18"/>
        <rFont val="宋体"/>
        <family val="0"/>
      </rPr>
      <t>年全市一般公共预算收入决算明细表</t>
    </r>
  </si>
  <si>
    <t>单位:万元</t>
  </si>
  <si>
    <t>项      目</t>
  </si>
  <si>
    <t>2018年预算数</t>
  </si>
  <si>
    <t>2018年决算数</t>
  </si>
  <si>
    <t>决算数为   预算数的%</t>
  </si>
  <si>
    <t>2017年决算数</t>
  </si>
  <si>
    <t>决算数为       上年决算数的%</t>
  </si>
  <si>
    <t>一、税收收入</t>
  </si>
  <si>
    <t>　　增值税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</si>
  <si>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</si>
  <si>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</si>
  <si>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</si>
  <si>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</si>
  <si>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</si>
  <si>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</si>
  <si>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</si>
  <si>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</si>
  <si>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</si>
  <si>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</si>
  <si>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</si>
  <si>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</si>
  <si>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 xml:space="preserve">    环境保护税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</si>
  <si>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</si>
  <si>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</si>
  <si>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</si>
  <si>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</si>
  <si>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</si>
  <si>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</si>
  <si>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</si>
  <si>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一般公共预算地方收入合计</t>
  </si>
  <si>
    <t>表3：</t>
  </si>
  <si>
    <r>
      <t>2018</t>
    </r>
    <r>
      <rPr>
        <b/>
        <sz val="18"/>
        <rFont val="宋体"/>
        <family val="0"/>
      </rPr>
      <t>年全市一般公共预算支出决算总表</t>
    </r>
  </si>
  <si>
    <t>一、一般公共预算支出</t>
  </si>
  <si>
    <t>二、上解上级支出</t>
  </si>
  <si>
    <t>三、债务还本支出</t>
  </si>
  <si>
    <t>四、补充预算稳定调节基金</t>
  </si>
  <si>
    <t>五、年终结余</t>
  </si>
  <si>
    <t>一般公共预算支出合计</t>
  </si>
  <si>
    <t>表4：</t>
  </si>
  <si>
    <t>2018年全市一般公共预算支出决算功能分类明细表</t>
  </si>
  <si>
    <t>项     目</t>
  </si>
  <si>
    <t>决算数为上年       决算数的％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</si>
  <si>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</si>
  <si>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</si>
  <si>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</si>
  <si>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</si>
  <si>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</si>
  <si>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</si>
  <si>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</si>
  <si>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</si>
  <si>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</si>
  <si>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</si>
  <si>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</si>
  <si>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</si>
  <si>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</si>
  <si>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</si>
  <si>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</si>
  <si>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</si>
  <si>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</si>
  <si>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</si>
  <si>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</si>
  <si>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</si>
  <si>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</si>
  <si>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</si>
  <si>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</si>
  <si>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</si>
  <si>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</si>
  <si>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</si>
  <si>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</si>
  <si>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</si>
  <si>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</si>
  <si>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</si>
  <si>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</si>
  <si>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</si>
  <si>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</si>
  <si>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</si>
  <si>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</si>
  <si>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</si>
  <si>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</si>
  <si>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</si>
  <si>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</si>
  <si>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</si>
  <si>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</si>
  <si>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</si>
  <si>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</si>
  <si>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</si>
  <si>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</si>
  <si>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</si>
  <si>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</si>
  <si>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</si>
  <si>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</si>
  <si>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</si>
  <si>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</si>
  <si>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</si>
  <si>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</si>
  <si>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</si>
  <si>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</si>
  <si>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</si>
  <si>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</si>
  <si>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</si>
  <si>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</si>
  <si>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</si>
  <si>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</si>
  <si>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</si>
  <si>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</si>
  <si>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</si>
  <si>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</si>
  <si>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</si>
  <si>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</si>
  <si>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</si>
  <si>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</si>
  <si>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</si>
  <si>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</si>
  <si>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</si>
  <si>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</si>
  <si>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</si>
  <si>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</si>
  <si>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</si>
  <si>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</si>
  <si>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</si>
  <si>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</si>
  <si>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</si>
  <si>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</si>
  <si>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</si>
  <si>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</si>
  <si>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</si>
  <si>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</si>
  <si>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</si>
  <si>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</si>
  <si>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</si>
  <si>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</si>
  <si>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</si>
  <si>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</si>
  <si>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</si>
  <si>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</si>
  <si>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</si>
  <si>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</si>
  <si>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</si>
  <si>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</si>
  <si>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</si>
  <si>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</si>
  <si>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</si>
  <si>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</si>
  <si>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</si>
  <si>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</si>
  <si>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</si>
  <si>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</si>
  <si>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</si>
  <si>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</si>
  <si>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</si>
  <si>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</si>
  <si>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</si>
  <si>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</si>
  <si>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</si>
  <si>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</si>
  <si>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</si>
  <si>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</si>
  <si>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</si>
  <si>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</si>
  <si>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</si>
  <si>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</si>
  <si>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</si>
  <si>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</si>
  <si>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</si>
  <si>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</si>
  <si>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</si>
  <si>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</si>
  <si>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</si>
  <si>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</si>
  <si>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</si>
  <si>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</si>
  <si>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</si>
  <si>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</si>
  <si>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</si>
  <si>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</si>
  <si>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</si>
  <si>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</si>
  <si>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</si>
  <si>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</si>
  <si>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</si>
  <si>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</si>
  <si>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</si>
  <si>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</si>
  <si>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</si>
  <si>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</si>
  <si>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</si>
  <si>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</si>
  <si>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</si>
  <si>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</si>
  <si>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</si>
  <si>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</si>
  <si>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</si>
  <si>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</si>
  <si>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</si>
  <si>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</si>
  <si>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</si>
  <si>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</si>
  <si>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</si>
  <si>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</si>
  <si>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</si>
  <si>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</si>
  <si>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</si>
  <si>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</si>
  <si>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</si>
  <si>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</si>
  <si>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</si>
  <si>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</si>
  <si>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</si>
  <si>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</si>
  <si>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</si>
  <si>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</si>
  <si>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</si>
  <si>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</si>
  <si>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</si>
  <si>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</si>
  <si>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</si>
  <si>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</si>
  <si>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</si>
  <si>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</si>
  <si>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</si>
  <si>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</si>
  <si>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</si>
  <si>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</si>
  <si>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</si>
  <si>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</si>
  <si>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</si>
  <si>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</si>
  <si>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</si>
  <si>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</si>
  <si>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</si>
  <si>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</si>
  <si>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</si>
  <si>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</si>
  <si>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</si>
  <si>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</si>
  <si>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</si>
  <si>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</si>
  <si>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</si>
  <si>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</si>
  <si>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</si>
  <si>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</si>
  <si>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</si>
  <si>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</si>
  <si>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</si>
  <si>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</si>
  <si>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</si>
  <si>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</si>
  <si>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</si>
  <si>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</si>
  <si>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</si>
  <si>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</si>
  <si>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</si>
  <si>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</si>
  <si>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</si>
  <si>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</si>
  <si>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</si>
  <si>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</si>
  <si>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</si>
  <si>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</si>
  <si>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</si>
  <si>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</si>
  <si>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</si>
  <si>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</si>
  <si>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</si>
  <si>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</si>
  <si>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</si>
  <si>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</si>
  <si>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</si>
  <si>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</si>
  <si>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</si>
  <si>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</si>
  <si>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</si>
  <si>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</si>
  <si>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</si>
  <si>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</si>
  <si>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</si>
  <si>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</si>
  <si>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</si>
  <si>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</si>
  <si>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</si>
  <si>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</si>
  <si>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</si>
  <si>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</si>
  <si>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</si>
  <si>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</si>
  <si>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</si>
  <si>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</si>
  <si>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</si>
  <si>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</si>
  <si>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</si>
  <si>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</si>
  <si>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</si>
  <si>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</si>
  <si>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</si>
  <si>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</si>
  <si>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</si>
  <si>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</si>
  <si>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</si>
  <si>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</si>
  <si>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</si>
  <si>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</si>
  <si>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</si>
  <si>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</si>
  <si>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</si>
  <si>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</si>
  <si>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</si>
  <si>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</si>
  <si>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</si>
  <si>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</si>
  <si>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</si>
  <si>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</si>
  <si>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</si>
  <si>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</si>
  <si>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</si>
  <si>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</si>
  <si>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</si>
  <si>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</si>
  <si>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</si>
  <si>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</si>
  <si>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</si>
  <si>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</si>
  <si>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</si>
  <si>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</si>
  <si>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</si>
  <si>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</si>
  <si>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</si>
  <si>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</si>
  <si>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</si>
  <si>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</si>
  <si>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</si>
  <si>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</si>
  <si>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</si>
  <si>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</si>
  <si>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</si>
  <si>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</si>
  <si>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</si>
  <si>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</si>
  <si>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</si>
  <si>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</si>
  <si>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</si>
  <si>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</si>
  <si>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</si>
  <si>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</si>
  <si>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</si>
  <si>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</si>
  <si>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</si>
  <si>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</si>
  <si>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</si>
  <si>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</si>
  <si>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</si>
  <si>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</si>
  <si>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</si>
  <si>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</si>
  <si>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</si>
  <si>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</si>
  <si>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</si>
  <si>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</si>
  <si>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</si>
  <si>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</si>
  <si>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</si>
  <si>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</si>
  <si>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</si>
  <si>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</si>
  <si>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</si>
  <si>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</si>
  <si>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</si>
  <si>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</si>
  <si>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</si>
  <si>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</si>
  <si>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</si>
  <si>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</si>
  <si>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</si>
  <si>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</si>
  <si>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</si>
  <si>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</si>
  <si>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</si>
  <si>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</si>
  <si>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</si>
  <si>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</si>
  <si>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</si>
  <si>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</si>
  <si>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</si>
  <si>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</si>
  <si>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</si>
  <si>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</si>
  <si>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</si>
  <si>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</si>
  <si>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</si>
  <si>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</si>
  <si>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</si>
  <si>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</si>
  <si>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</si>
  <si>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</si>
  <si>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</si>
  <si>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</si>
  <si>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</si>
  <si>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</si>
  <si>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</si>
  <si>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</si>
  <si>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</si>
  <si>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</si>
  <si>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</si>
  <si>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</si>
  <si>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</si>
  <si>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</si>
  <si>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</si>
  <si>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</si>
  <si>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</si>
  <si>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</si>
  <si>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</si>
  <si>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</si>
  <si>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</si>
  <si>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</si>
  <si>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</si>
  <si>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</si>
  <si>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</si>
  <si>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</si>
  <si>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</si>
  <si>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</si>
  <si>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</si>
  <si>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</si>
  <si>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</si>
  <si>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</si>
  <si>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</si>
  <si>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</si>
  <si>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</si>
  <si>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</si>
  <si>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</si>
  <si>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</si>
  <si>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</si>
  <si>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</si>
  <si>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</si>
  <si>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</si>
  <si>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</si>
  <si>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</si>
  <si>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</si>
  <si>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</si>
  <si>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</si>
  <si>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</si>
  <si>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</si>
  <si>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</si>
  <si>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</si>
  <si>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</si>
  <si>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</si>
  <si>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</si>
  <si>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</si>
  <si>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</si>
  <si>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</si>
  <si>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</si>
  <si>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</si>
  <si>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</si>
  <si>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</si>
  <si>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</si>
  <si>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</si>
  <si>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</si>
  <si>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</si>
  <si>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</si>
  <si>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</si>
  <si>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</si>
  <si>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</si>
  <si>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</si>
  <si>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</si>
  <si>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</si>
  <si>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</si>
  <si>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</si>
  <si>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</si>
  <si>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</si>
  <si>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</si>
  <si>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</si>
  <si>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</si>
  <si>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</si>
  <si>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</si>
  <si>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</si>
  <si>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</si>
  <si>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</si>
  <si>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</si>
  <si>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</si>
  <si>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</si>
  <si>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</si>
  <si>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</si>
  <si>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</si>
  <si>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</si>
  <si>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</si>
  <si>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</si>
  <si>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</si>
  <si>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</si>
  <si>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</si>
  <si>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</si>
  <si>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</si>
  <si>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</si>
  <si>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</si>
  <si>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</si>
  <si>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</si>
  <si>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</si>
  <si>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</si>
  <si>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</si>
  <si>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</si>
  <si>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</si>
  <si>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</si>
  <si>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</si>
  <si>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</si>
  <si>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</si>
  <si>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</si>
  <si>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</si>
  <si>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</si>
  <si>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</si>
  <si>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</si>
  <si>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</si>
  <si>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</si>
  <si>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</si>
  <si>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</si>
  <si>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</si>
  <si>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</si>
  <si>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</si>
  <si>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</si>
  <si>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</si>
  <si>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</si>
  <si>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</si>
  <si>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</si>
  <si>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</si>
  <si>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</si>
  <si>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</si>
  <si>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</si>
  <si>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</si>
  <si>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</si>
  <si>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</si>
  <si>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</si>
  <si>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</si>
  <si>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</si>
  <si>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</si>
  <si>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</si>
  <si>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</si>
  <si>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</si>
  <si>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</si>
  <si>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</si>
  <si>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</si>
  <si>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</si>
  <si>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</si>
  <si>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</si>
  <si>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</si>
  <si>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</si>
  <si>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</si>
  <si>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</si>
  <si>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</si>
  <si>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</si>
  <si>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</si>
  <si>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</si>
  <si>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</si>
  <si>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</si>
  <si>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</si>
  <si>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</si>
  <si>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</si>
  <si>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</si>
  <si>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</si>
  <si>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</si>
  <si>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</si>
  <si>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</si>
  <si>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</si>
  <si>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</si>
  <si>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</si>
  <si>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</si>
  <si>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</si>
  <si>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</si>
  <si>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</si>
  <si>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</si>
  <si>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</si>
  <si>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</si>
  <si>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</si>
  <si>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</si>
  <si>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</si>
  <si>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</si>
  <si>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</si>
  <si>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</si>
  <si>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</si>
  <si>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</si>
  <si>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</si>
  <si>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</si>
  <si>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</si>
  <si>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</si>
  <si>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</si>
  <si>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</si>
  <si>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</si>
  <si>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</si>
  <si>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</si>
  <si>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</si>
  <si>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</si>
  <si>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</si>
  <si>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</si>
  <si>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</si>
  <si>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</si>
  <si>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</si>
  <si>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</si>
  <si>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</si>
  <si>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</si>
  <si>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</si>
  <si>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</si>
  <si>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</si>
  <si>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</si>
  <si>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</si>
  <si>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</si>
  <si>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</si>
  <si>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</si>
  <si>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</si>
  <si>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</si>
  <si>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</si>
  <si>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</si>
  <si>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</si>
  <si>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</si>
  <si>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</si>
  <si>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</si>
  <si>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</si>
  <si>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</si>
  <si>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</si>
  <si>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</si>
  <si>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</si>
  <si>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</si>
  <si>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</si>
  <si>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</si>
  <si>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</si>
  <si>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</si>
  <si>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</si>
  <si>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</si>
  <si>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</si>
  <si>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</si>
  <si>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</si>
  <si>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</si>
  <si>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</si>
  <si>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</si>
  <si>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</si>
  <si>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</si>
  <si>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</si>
  <si>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</si>
  <si>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</si>
  <si>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</si>
  <si>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</si>
  <si>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</si>
  <si>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</si>
  <si>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</si>
  <si>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</si>
  <si>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</si>
  <si>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</si>
  <si>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</si>
  <si>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</si>
  <si>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</si>
  <si>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</si>
  <si>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</si>
  <si>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</si>
  <si>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</si>
  <si>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</si>
  <si>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</si>
  <si>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</si>
  <si>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</si>
  <si>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</si>
  <si>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</si>
  <si>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</si>
  <si>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</si>
  <si>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</si>
  <si>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</si>
  <si>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</si>
  <si>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</si>
  <si>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</si>
  <si>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</si>
  <si>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</si>
  <si>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</si>
  <si>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</si>
  <si>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</si>
  <si>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</si>
  <si>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</si>
  <si>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</si>
  <si>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</si>
  <si>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</si>
  <si>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</si>
  <si>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</si>
  <si>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</si>
  <si>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</si>
  <si>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</si>
  <si>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</si>
  <si>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</si>
  <si>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</si>
  <si>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</si>
  <si>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</si>
  <si>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</si>
  <si>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</si>
  <si>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</si>
  <si>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</si>
  <si>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</si>
  <si>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</si>
  <si>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</si>
  <si>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</si>
  <si>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</si>
  <si>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</si>
  <si>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</si>
  <si>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</si>
  <si>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</si>
  <si>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</si>
  <si>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</si>
  <si>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</si>
  <si>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</si>
  <si>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</si>
  <si>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</si>
  <si>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</si>
  <si>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</si>
  <si>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</si>
  <si>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</si>
  <si>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</si>
  <si>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</si>
  <si>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</si>
  <si>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</si>
  <si>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</si>
  <si>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</si>
  <si>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</si>
  <si>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</si>
  <si>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</si>
  <si>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</si>
  <si>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</si>
  <si>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</si>
  <si>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</si>
  <si>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</si>
  <si>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</si>
  <si>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</si>
  <si>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</si>
  <si>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</si>
  <si>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</si>
  <si>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</si>
  <si>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</si>
  <si>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</si>
  <si>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</si>
  <si>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</si>
  <si>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</si>
  <si>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</si>
  <si>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</si>
  <si>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</si>
  <si>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</si>
  <si>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</si>
  <si>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</si>
  <si>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</si>
  <si>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</si>
  <si>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</si>
  <si>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</si>
  <si>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</si>
  <si>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</si>
  <si>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</si>
  <si>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</si>
  <si>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</si>
  <si>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</si>
  <si>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</si>
  <si>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</si>
  <si>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</si>
  <si>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</si>
  <si>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</si>
  <si>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</si>
  <si>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</si>
  <si>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</si>
  <si>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</si>
  <si>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</si>
  <si>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</si>
  <si>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</si>
  <si>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</si>
  <si>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</si>
  <si>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</si>
  <si>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</si>
  <si>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</si>
  <si>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</si>
  <si>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</si>
  <si>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</si>
  <si>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</si>
  <si>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</si>
  <si>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</si>
  <si>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</si>
  <si>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</si>
  <si>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</si>
  <si>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</si>
  <si>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</si>
  <si>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</si>
  <si>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</si>
  <si>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</si>
  <si>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</si>
  <si>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</si>
  <si>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</si>
  <si>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</si>
  <si>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</si>
  <si>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</si>
  <si>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</si>
  <si>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</si>
  <si>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</si>
  <si>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</si>
  <si>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</si>
  <si>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</si>
  <si>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</si>
  <si>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</si>
  <si>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</si>
  <si>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</si>
  <si>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</si>
  <si>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</si>
  <si>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</si>
  <si>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</si>
  <si>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</si>
  <si>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</si>
  <si>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</si>
  <si>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</si>
  <si>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</si>
  <si>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</si>
  <si>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</si>
  <si>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</si>
  <si>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</si>
  <si>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</si>
  <si>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</si>
  <si>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</si>
  <si>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</si>
  <si>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</si>
  <si>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</si>
  <si>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</si>
  <si>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</si>
  <si>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</si>
  <si>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</si>
  <si>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</si>
  <si>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</si>
  <si>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</si>
  <si>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</si>
  <si>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</si>
  <si>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</si>
  <si>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</si>
  <si>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</si>
  <si>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</si>
  <si>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</si>
  <si>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</si>
  <si>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</si>
  <si>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</si>
  <si>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</si>
  <si>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</si>
  <si>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</si>
  <si>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</si>
  <si>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</si>
  <si>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</si>
  <si>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</si>
  <si>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</si>
  <si>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</si>
  <si>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</si>
  <si>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</si>
  <si>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</si>
  <si>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</si>
  <si>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</si>
  <si>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</si>
  <si>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</si>
  <si>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</si>
  <si>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</si>
  <si>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</si>
  <si>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</si>
  <si>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</si>
  <si>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</si>
  <si>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</si>
  <si>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</si>
  <si>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</si>
  <si>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</si>
  <si>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</si>
  <si>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</si>
  <si>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</si>
  <si>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</si>
  <si>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</si>
  <si>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</si>
  <si>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</si>
  <si>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</si>
  <si>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</si>
  <si>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</si>
  <si>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</si>
  <si>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</si>
  <si>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</si>
  <si>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</si>
  <si>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</si>
  <si>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</si>
  <si>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</si>
  <si>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</si>
  <si>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</si>
  <si>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</si>
  <si>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</si>
  <si>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</si>
  <si>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</si>
  <si>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</si>
  <si>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</si>
  <si>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</si>
  <si>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</si>
  <si>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</si>
  <si>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</si>
  <si>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</si>
  <si>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</si>
  <si>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</si>
  <si>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</si>
  <si>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</si>
  <si>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</si>
  <si>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</si>
  <si>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</si>
  <si>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</si>
  <si>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</si>
  <si>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</si>
  <si>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</si>
  <si>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</si>
  <si>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</si>
  <si>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</si>
  <si>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</si>
  <si>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</si>
  <si>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</si>
  <si>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</si>
  <si>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</si>
  <si>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</si>
  <si>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</si>
  <si>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</si>
  <si>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</si>
  <si>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</si>
  <si>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</si>
  <si>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</si>
  <si>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</si>
  <si>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</si>
  <si>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</si>
  <si>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</si>
  <si>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</si>
  <si>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</si>
  <si>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</si>
  <si>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</si>
  <si>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</si>
  <si>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</si>
  <si>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</si>
  <si>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</si>
  <si>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</si>
  <si>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</si>
  <si>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</si>
  <si>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</si>
  <si>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</si>
  <si>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</si>
  <si>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</si>
  <si>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</si>
  <si>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</si>
  <si>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</si>
  <si>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</si>
  <si>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</si>
  <si>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</si>
  <si>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</si>
  <si>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</si>
  <si>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</si>
  <si>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</si>
  <si>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</si>
  <si>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</si>
  <si>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</si>
  <si>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</si>
  <si>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</si>
  <si>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</si>
  <si>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</si>
  <si>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</si>
  <si>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</si>
  <si>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</si>
  <si>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</si>
  <si>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</si>
  <si>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</si>
  <si>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</si>
  <si>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</si>
  <si>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</si>
  <si>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</si>
  <si>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</si>
  <si>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</si>
  <si>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</si>
  <si>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</si>
  <si>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</si>
  <si>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</si>
  <si>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</si>
  <si>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</si>
  <si>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</si>
  <si>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</si>
  <si>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</si>
  <si>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</si>
  <si>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</si>
  <si>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</si>
  <si>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</si>
  <si>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</si>
  <si>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</si>
  <si>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</si>
  <si>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</si>
  <si>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</si>
  <si>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</si>
  <si>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</si>
  <si>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</si>
  <si>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</si>
  <si>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</si>
  <si>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</si>
  <si>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</si>
  <si>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</si>
  <si>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</si>
  <si>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</si>
  <si>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</si>
  <si>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</si>
  <si>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</si>
  <si>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</si>
  <si>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</si>
  <si>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</si>
  <si>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</si>
  <si>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</si>
  <si>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</si>
  <si>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</si>
  <si>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</si>
  <si>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</si>
  <si>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</si>
  <si>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</si>
  <si>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</si>
  <si>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</si>
  <si>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</si>
  <si>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</si>
  <si>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</si>
  <si>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</si>
  <si>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</si>
  <si>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</si>
  <si>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</si>
  <si>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</si>
  <si>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</si>
  <si>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</si>
  <si>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</si>
  <si>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</si>
  <si>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</si>
  <si>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</si>
  <si>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</si>
  <si>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</si>
  <si>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</si>
  <si>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</si>
  <si>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</si>
  <si>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</si>
  <si>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</si>
  <si>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</si>
  <si>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</si>
  <si>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</si>
  <si>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</si>
  <si>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</si>
  <si>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</si>
  <si>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</si>
  <si>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</si>
  <si>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</si>
  <si>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</si>
  <si>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</si>
  <si>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</si>
  <si>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</si>
  <si>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</si>
  <si>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</si>
  <si>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</si>
  <si>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</si>
  <si>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</si>
  <si>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</si>
  <si>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</si>
  <si>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</si>
  <si>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</si>
  <si>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</si>
  <si>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</si>
  <si>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</si>
  <si>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</si>
  <si>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</si>
  <si>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</si>
  <si>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</si>
  <si>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</si>
  <si>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</si>
  <si>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</si>
  <si>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</si>
  <si>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</si>
  <si>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</si>
  <si>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</si>
  <si>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</si>
  <si>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</si>
  <si>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</si>
  <si>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</si>
  <si>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</si>
  <si>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</si>
  <si>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</si>
  <si>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</si>
  <si>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</si>
  <si>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</si>
  <si>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</si>
  <si>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</si>
  <si>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</si>
  <si>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</si>
  <si>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</si>
  <si>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</si>
  <si>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</si>
  <si>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</si>
  <si>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</si>
  <si>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</si>
  <si>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</si>
  <si>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</si>
  <si>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</si>
  <si>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</si>
  <si>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</si>
  <si>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</si>
  <si>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</si>
  <si>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</si>
  <si>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</si>
  <si>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</si>
  <si>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</si>
  <si>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</si>
  <si>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</si>
  <si>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</si>
  <si>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</si>
  <si>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</si>
  <si>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</si>
  <si>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</si>
  <si>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</si>
  <si>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</si>
  <si>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</si>
  <si>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</si>
  <si>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</si>
  <si>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</si>
  <si>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</si>
  <si>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</si>
  <si>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</si>
  <si>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</si>
  <si>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</si>
  <si>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</si>
  <si>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</si>
  <si>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</si>
  <si>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</si>
  <si>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</si>
  <si>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</si>
  <si>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</si>
  <si>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</si>
  <si>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</si>
  <si>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</si>
  <si>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表5：</t>
  </si>
  <si>
    <r>
      <t>2018</t>
    </r>
    <r>
      <rPr>
        <b/>
        <sz val="18"/>
        <rFont val="宋体"/>
        <family val="0"/>
      </rPr>
      <t>年市级一般公共预算收入决算总表</t>
    </r>
  </si>
  <si>
    <t>三、债务(转贷)收入</t>
  </si>
  <si>
    <t>表6：</t>
  </si>
  <si>
    <t>2018年市级一般公共预算收入决算明细表</t>
  </si>
  <si>
    <t>预算科目</t>
  </si>
  <si>
    <t>决算数为       预算数的%</t>
  </si>
  <si>
    <t>2017年决算</t>
  </si>
  <si>
    <t>决算数为上年决算数的%</t>
  </si>
  <si>
    <t>表7：</t>
  </si>
  <si>
    <r>
      <t>2018</t>
    </r>
    <r>
      <rPr>
        <b/>
        <sz val="18"/>
        <rFont val="宋体"/>
        <family val="0"/>
      </rPr>
      <t>年市级一般公共预算支出决算总表</t>
    </r>
  </si>
  <si>
    <t>支出合计</t>
  </si>
  <si>
    <t>表8：</t>
  </si>
  <si>
    <t>2018年市级一般公共预算支出决算表</t>
  </si>
  <si>
    <t>决算数为上年       决算数的%</t>
  </si>
  <si>
    <t xml:space="preserve">    综合财力补助</t>
  </si>
  <si>
    <t>表9：</t>
  </si>
  <si>
    <t>2018年市级一般公共预算基本支出决算表</t>
  </si>
  <si>
    <t>项    目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</si>
  <si>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</si>
  <si>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</si>
  <si>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</si>
  <si>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</si>
  <si>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</si>
  <si>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</si>
  <si>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</si>
  <si>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</si>
  <si>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</si>
  <si>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</si>
  <si>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</si>
  <si>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</si>
  <si>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</si>
  <si>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</si>
  <si>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</si>
  <si>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</si>
  <si>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</si>
  <si>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基础设施建设</t>
  </si>
  <si>
    <t xml:space="preserve">  公务用车购置</t>
  </si>
  <si>
    <t xml:space="preserve">  设备购置</t>
  </si>
  <si>
    <t xml:space="preserve">  其他资本性支出</t>
  </si>
  <si>
    <t>对企业补助</t>
  </si>
  <si>
    <t xml:space="preserve">  费用补贴</t>
  </si>
  <si>
    <t xml:space="preserve">  其他对企业补助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</si>
  <si>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</si>
  <si>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</si>
  <si>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</si>
  <si>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</si>
  <si>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</si>
  <si>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</si>
  <si>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</si>
  <si>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</si>
  <si>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</si>
  <si>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</si>
  <si>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>其他支出</t>
  </si>
  <si>
    <t>表10：</t>
  </si>
  <si>
    <t>2018年市对县市区税收返还和转移支付分项目决算表</t>
  </si>
  <si>
    <t>决 算 数</t>
  </si>
  <si>
    <t>补助区级支出合计</t>
  </si>
  <si>
    <t xml:space="preserve">  返还性支出</t>
  </si>
  <si>
    <t xml:space="preserve">  一般性转移支付支出</t>
  </si>
  <si>
    <t xml:space="preserve">    结算补助支出</t>
  </si>
  <si>
    <t xml:space="preserve">    其他一般性转移支付支出</t>
  </si>
  <si>
    <t xml:space="preserve">  专项转移支付支出</t>
  </si>
  <si>
    <t xml:space="preserve">    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</si>
  <si>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</si>
  <si>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</si>
  <si>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</si>
  <si>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</si>
  <si>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</si>
  <si>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</si>
  <si>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</si>
  <si>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</si>
  <si>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</si>
  <si>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</si>
  <si>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</si>
  <si>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</si>
  <si>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</si>
  <si>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</si>
  <si>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</si>
  <si>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</si>
  <si>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>表11：</t>
  </si>
  <si>
    <r>
      <t>2018</t>
    </r>
    <r>
      <rPr>
        <b/>
        <sz val="14"/>
        <rFont val="宋体"/>
        <family val="0"/>
      </rPr>
      <t>年市对县市区税收返还和转移支付分地区决算表</t>
    </r>
  </si>
  <si>
    <t>地 区</t>
  </si>
  <si>
    <t>合 计</t>
  </si>
  <si>
    <t>税收返还</t>
  </si>
  <si>
    <t>一般性转移支付</t>
  </si>
  <si>
    <t>专项转移支付</t>
  </si>
  <si>
    <t>补助县区级支出合计</t>
  </si>
  <si>
    <t>双清区</t>
  </si>
  <si>
    <t>大祥区</t>
  </si>
  <si>
    <t>北塔区</t>
  </si>
  <si>
    <t>经开区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</si>
  <si>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</si>
  <si>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</si>
  <si>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</si>
  <si>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</si>
  <si>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</si>
  <si>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</si>
  <si>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</si>
  <si>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</si>
  <si>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</si>
  <si>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表12：</t>
  </si>
  <si>
    <r>
      <t>2018</t>
    </r>
    <r>
      <rPr>
        <b/>
        <sz val="18"/>
        <rFont val="宋体"/>
        <family val="0"/>
      </rPr>
      <t>年全市政府性基金收入决算表</t>
    </r>
  </si>
  <si>
    <t xml:space="preserve">   一、政府性基金地方收入小计</t>
  </si>
  <si>
    <t xml:space="preserve">     国有土地使用权出让收入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</si>
  <si>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</si>
  <si>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</si>
  <si>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</si>
  <si>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城市基础设施配套费收入</t>
  </si>
  <si>
    <t xml:space="preserve">     污水处理费收入</t>
  </si>
  <si>
    <t xml:space="preserve">     新型墙体材料专项基金收入</t>
  </si>
  <si>
    <t xml:space="preserve">     其他政府性基金收入</t>
  </si>
  <si>
    <t xml:space="preserve">   二、债务转贷收入</t>
  </si>
  <si>
    <t xml:space="preserve">   三、上级补助收入</t>
  </si>
  <si>
    <t xml:space="preserve">   四、调入资金</t>
  </si>
  <si>
    <t xml:space="preserve">   五、上年结余</t>
  </si>
  <si>
    <t>政府性基金收入合计</t>
  </si>
  <si>
    <t>表13：</t>
  </si>
  <si>
    <r>
      <t>2018</t>
    </r>
    <r>
      <rPr>
        <b/>
        <sz val="18"/>
        <rFont val="宋体"/>
        <family val="0"/>
      </rPr>
      <t>年全市政府性基金支出决算表</t>
    </r>
  </si>
  <si>
    <t xml:space="preserve">   一、本年支出</t>
  </si>
  <si>
    <t xml:space="preserve">      文化体育与传媒支出</t>
  </si>
  <si>
    <t xml:space="preserve">         国家电影事业发展专项资金及对应专项债务收入安排的支出</t>
  </si>
  <si>
    <t xml:space="preserve">           资助国产影片放映</t>
  </si>
  <si>
    <t xml:space="preserve">           资助城市影院</t>
  </si>
  <si>
    <t xml:space="preserve">           其他国家电影事业发展专项资金支出</t>
  </si>
  <si>
    <t xml:space="preserve">      社会保障和就业支出</t>
  </si>
  <si>
    <t xml:space="preserve">         大中型水库移民后期扶持基金支出</t>
  </si>
  <si>
    <t xml:space="preserve">           移民补助</t>
  </si>
  <si>
    <t xml:space="preserve">           基础设施建设和经济发展</t>
  </si>
  <si>
    <t xml:space="preserve">           其他大中型水库移民后期扶持基金支出</t>
  </si>
  <si>
    <t xml:space="preserve">         小型水库移民扶助基金及对应专项债务收入安排的支出</t>
  </si>
  <si>
    <t xml:space="preserve">      城乡社区支出</t>
  </si>
  <si>
    <t xml:space="preserve">         国有土地使用权出让收入及对应专项债务收入安排的支出</t>
  </si>
  <si>
    <t xml:space="preserve">           征地和拆迁补偿支出</t>
  </si>
  <si>
    <t xml:space="preserve">           土地开发支出</t>
  </si>
  <si>
    <t xml:space="preserve">           城市建设支出</t>
  </si>
  <si>
    <t xml:space="preserve">           农村基础设施建设支出</t>
  </si>
  <si>
    <t xml:space="preserve">           补助被征地农民支出</t>
  </si>
  <si>
    <t xml:space="preserve">           土地出让业务支出</t>
  </si>
  <si>
    <t xml:space="preserve">           支付破产或改制企业职工安置费</t>
  </si>
  <si>
    <t xml:space="preserve">           棚户区改造支出</t>
  </si>
  <si>
    <t xml:space="preserve">           保障性住房租金补贴</t>
  </si>
  <si>
    <t xml:space="preserve">           其他国有土地使用权出让收入安排的支出</t>
  </si>
  <si>
    <t xml:space="preserve">         国有土地收益基金及对应专项债务收入安排的支出</t>
  </si>
  <si>
    <t xml:space="preserve">         农业土地开发资金及对应专项债务收入安排的支出</t>
  </si>
  <si>
    <t xml:space="preserve">         城市基础设施配套费及对应专项债务收入安排的支出</t>
  </si>
  <si>
    <t xml:space="preserve">           城市公共设施</t>
  </si>
  <si>
    <t xml:space="preserve">           城市环境卫生</t>
  </si>
  <si>
    <t xml:space="preserve">           公有房屋</t>
  </si>
  <si>
    <t xml:space="preserve">           城市防洪</t>
  </si>
  <si>
    <t xml:space="preserve">           其他城市基础设施配套费安排的支出</t>
  </si>
  <si>
    <t xml:space="preserve">         污水处理费及对应专项债务收入安排的支出</t>
  </si>
  <si>
    <t xml:space="preserve">           污水处理设施建设和运营</t>
  </si>
  <si>
    <t xml:space="preserve">           代征手续费</t>
  </si>
  <si>
    <t xml:space="preserve">           其他污水处理费安排的支出</t>
  </si>
  <si>
    <t xml:space="preserve">      农林水支出</t>
  </si>
  <si>
    <t xml:space="preserve">         大中型水库库区基金及对应专项债务收入安排的支出</t>
  </si>
  <si>
    <t xml:space="preserve">           解决移民遗留问题</t>
  </si>
  <si>
    <t xml:space="preserve">           其他大中型水库库区基金支出</t>
  </si>
  <si>
    <t xml:space="preserve">     交通运输支出</t>
  </si>
  <si>
    <t xml:space="preserve">           港口建设费及对应专项债务收入安排的支出</t>
  </si>
  <si>
    <t xml:space="preserve">           航道建设和维护</t>
  </si>
  <si>
    <t xml:space="preserve">     商业服务业等支出</t>
  </si>
  <si>
    <t xml:space="preserve">         旅游发展基金支出</t>
  </si>
  <si>
    <t xml:space="preserve">           地方旅游开发项目补助</t>
  </si>
  <si>
    <t xml:space="preserve">     其他支出</t>
  </si>
  <si>
    <t xml:space="preserve">         其他政府性基金及对应专项债务收入安排的支出</t>
  </si>
  <si>
    <t xml:space="preserve">         彩票发行销售机构业务费安排的支出</t>
  </si>
  <si>
    <t xml:space="preserve">           福利彩票销售机构的业务费支出</t>
  </si>
  <si>
    <t xml:space="preserve">           体育彩票销售机构的业务费支出</t>
  </si>
  <si>
    <t xml:space="preserve">           彩票市场调控资金支出</t>
  </si>
  <si>
    <t xml:space="preserve">           其他彩票发行销售机构业务费安排的支出</t>
  </si>
  <si>
    <t xml:space="preserve">         彩票公益金及对应专项债务收入安排的支出</t>
  </si>
  <si>
    <t xml:space="preserve">           用于社会福利的彩票公益金支出</t>
  </si>
  <si>
    <t xml:space="preserve">           用于体育事业的彩票公益金支出</t>
  </si>
  <si>
    <t xml:space="preserve">           用于教育事业的彩票公益金支出</t>
  </si>
  <si>
    <t xml:space="preserve">           用于残疾人事业的彩票公益金支出</t>
  </si>
  <si>
    <t xml:space="preserve">           用于扶贫的彩票公益金支出</t>
  </si>
  <si>
    <t xml:space="preserve">           用于城乡医疗救助的彩票公益金支出</t>
  </si>
  <si>
    <t xml:space="preserve">           用于其他社会公益事业的彩票公益金支出</t>
  </si>
  <si>
    <t xml:space="preserve">      债务付息支出</t>
  </si>
  <si>
    <t xml:space="preserve">           地方政府专项债务付息支出</t>
  </si>
  <si>
    <t xml:space="preserve">           国有土地使用权出让金债务付息支出</t>
  </si>
  <si>
    <t xml:space="preserve">   二、上解上级支出</t>
  </si>
  <si>
    <t xml:space="preserve">   三、调出资金</t>
  </si>
  <si>
    <t xml:space="preserve">   四、债务还本支出</t>
  </si>
  <si>
    <t xml:space="preserve">   五、年终结余</t>
  </si>
  <si>
    <t>政府性基金收支出合计</t>
  </si>
  <si>
    <t>表14：</t>
  </si>
  <si>
    <r>
      <t>2018</t>
    </r>
    <r>
      <rPr>
        <b/>
        <sz val="18"/>
        <rFont val="宋体"/>
        <family val="0"/>
      </rPr>
      <t>年市级政府性基金收入决算表</t>
    </r>
  </si>
  <si>
    <t>预算数</t>
  </si>
  <si>
    <t xml:space="preserve">   四、上年结余</t>
  </si>
  <si>
    <t>表15：</t>
  </si>
  <si>
    <r>
      <t>2018</t>
    </r>
    <r>
      <rPr>
        <b/>
        <sz val="18"/>
        <rFont val="宋体"/>
        <family val="0"/>
      </rPr>
      <t>年市级政府性基金支出决算表</t>
    </r>
  </si>
  <si>
    <t xml:space="preserve">      交通运输支出</t>
  </si>
  <si>
    <t xml:space="preserve">         港口建设费及对应专项债务收入安排的支出</t>
  </si>
  <si>
    <t xml:space="preserve">     债务付息支出</t>
  </si>
  <si>
    <t xml:space="preserve">         地方政府专项债务付息支出</t>
  </si>
  <si>
    <t xml:space="preserve">         国有土地使用权出让金债务付息支出</t>
  </si>
  <si>
    <t>政府性基金支出合计</t>
  </si>
  <si>
    <t>表16：</t>
  </si>
  <si>
    <r>
      <t>2018</t>
    </r>
    <r>
      <rPr>
        <b/>
        <sz val="16"/>
        <rFont val="宋体"/>
        <family val="0"/>
      </rPr>
      <t>年市级政府性基金转移支付分项目决算表</t>
    </r>
  </si>
  <si>
    <t>补助县市区级支出合计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</si>
  <si>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</si>
  <si>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</si>
  <si>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</si>
  <si>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</si>
  <si>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农业土地开发资金安排的支出</t>
  </si>
  <si>
    <t xml:space="preserve">  大中型水库库区基金及对应专项债务收入安排的支出</t>
  </si>
  <si>
    <t xml:space="preserve">  其他政府性基金及对应专项债务收入安排的支出</t>
  </si>
  <si>
    <t xml:space="preserve">  彩票公益金及对应专项债务收入安排的支出</t>
  </si>
  <si>
    <t>表17：</t>
  </si>
  <si>
    <r>
      <t>2018</t>
    </r>
    <r>
      <rPr>
        <b/>
        <sz val="14"/>
        <rFont val="宋体"/>
        <family val="0"/>
      </rPr>
      <t>年市级政府性基金转移支付分地区决算表</t>
    </r>
  </si>
  <si>
    <t>表18：</t>
  </si>
  <si>
    <r>
      <t>2018</t>
    </r>
    <r>
      <rPr>
        <b/>
        <sz val="18"/>
        <rFont val="宋体"/>
        <family val="0"/>
      </rPr>
      <t>年全市国有资本经营收入决算表</t>
    </r>
  </si>
  <si>
    <t xml:space="preserve">     一、本年收入</t>
  </si>
  <si>
    <t xml:space="preserve">        股利、股息收入</t>
  </si>
  <si>
    <t xml:space="preserve">     二、上级补助收入</t>
  </si>
  <si>
    <t xml:space="preserve">     三、上年结余</t>
  </si>
  <si>
    <t>国有资本经营收入合计</t>
  </si>
  <si>
    <t>表19：</t>
  </si>
  <si>
    <r>
      <t>2018</t>
    </r>
    <r>
      <rPr>
        <b/>
        <sz val="18"/>
        <rFont val="宋体"/>
        <family val="0"/>
      </rPr>
      <t>年全市国有资本经营支出决算表</t>
    </r>
  </si>
  <si>
    <t xml:space="preserve">     一、本年支出</t>
  </si>
  <si>
    <t xml:space="preserve">       解决历史遗留问题及改革成本支出</t>
  </si>
  <si>
    <t xml:space="preserve">         国有企业办职教幼教补助支出</t>
  </si>
  <si>
    <t xml:space="preserve">       金融国有资本经营预算支出</t>
  </si>
  <si>
    <t xml:space="preserve">         其他金融国有资本经营预算支出</t>
  </si>
  <si>
    <t xml:space="preserve">     二、调出资金</t>
  </si>
  <si>
    <t>国有资本经营支出合计</t>
  </si>
  <si>
    <t>表20：</t>
  </si>
  <si>
    <r>
      <t>2018</t>
    </r>
    <r>
      <rPr>
        <b/>
        <sz val="18"/>
        <rFont val="宋体"/>
        <family val="0"/>
      </rPr>
      <t>年市级国有资本经营收入决算表</t>
    </r>
  </si>
  <si>
    <t>表21：</t>
  </si>
  <si>
    <r>
      <t>2018</t>
    </r>
    <r>
      <rPr>
        <b/>
        <sz val="18"/>
        <rFont val="宋体"/>
        <family val="0"/>
      </rPr>
      <t>年市级国有资本经营支出决算表</t>
    </r>
  </si>
  <si>
    <t>表220：</t>
  </si>
  <si>
    <r>
      <t>2018</t>
    </r>
    <r>
      <rPr>
        <b/>
        <sz val="18"/>
        <rFont val="宋体"/>
        <family val="0"/>
      </rPr>
      <t>年市级国有资本经营转移支付决算表</t>
    </r>
  </si>
  <si>
    <t>国有资本经营预算转移支付表</t>
  </si>
  <si>
    <t>无</t>
  </si>
  <si>
    <t>注：2018年市级国有资本经营预算转移支付决算数为0万元。</t>
  </si>
  <si>
    <r>
      <rPr>
        <b/>
        <sz val="18"/>
        <rFont val="Arial"/>
        <family val="2"/>
      </rPr>
      <t>2018</t>
    </r>
    <r>
      <rPr>
        <b/>
        <sz val="18"/>
        <rFont val="宋体"/>
        <family val="0"/>
      </rPr>
      <t>年全市社会保险基金收入决算表</t>
    </r>
  </si>
  <si>
    <r>
      <rPr>
        <b/>
        <sz val="11"/>
        <rFont val="宋体"/>
        <family val="0"/>
      </rPr>
      <t>项</t>
    </r>
    <r>
      <rPr>
        <b/>
        <sz val="11"/>
        <rFont val="Arial"/>
        <family val="2"/>
      </rPr>
      <t xml:space="preserve">        </t>
    </r>
    <r>
      <rPr>
        <b/>
        <sz val="11"/>
        <rFont val="宋体"/>
        <family val="0"/>
      </rPr>
      <t>目</t>
    </r>
  </si>
  <si>
    <t>一、本年收入</t>
  </si>
  <si>
    <t xml:space="preserve">    机关养老保险基金</t>
  </si>
  <si>
    <t xml:space="preserve">       保险费收入</t>
  </si>
  <si>
    <t xml:space="preserve">       补缴养老保险费收入</t>
  </si>
  <si>
    <t xml:space="preserve">       利息收入</t>
  </si>
  <si>
    <t xml:space="preserve">       财政补贴收入</t>
  </si>
  <si>
    <t xml:space="preserve">       转移收入</t>
  </si>
  <si>
    <t xml:space="preserve">    失业保险基金</t>
  </si>
  <si>
    <t xml:space="preserve">       其他收入</t>
  </si>
  <si>
    <t xml:space="preserve">       上级补助收入</t>
  </si>
  <si>
    <t xml:space="preserve">       下级上解收入</t>
  </si>
  <si>
    <t xml:space="preserve">    城镇职工基本医疗保险基金（含生育）</t>
  </si>
  <si>
    <t xml:space="preserve">    工伤保险基金</t>
  </si>
  <si>
    <t xml:space="preserve">    被征地农民保障资金</t>
  </si>
  <si>
    <t>二、上年结余</t>
  </si>
  <si>
    <t>社会保险基金收入合计</t>
  </si>
  <si>
    <t>表24：</t>
  </si>
  <si>
    <r>
      <rPr>
        <b/>
        <sz val="18"/>
        <rFont val="Arial"/>
        <family val="2"/>
      </rPr>
      <t>2018</t>
    </r>
    <r>
      <rPr>
        <b/>
        <sz val="18"/>
        <rFont val="宋体"/>
        <family val="0"/>
      </rPr>
      <t>年全市社会保险基金支出决算表</t>
    </r>
  </si>
  <si>
    <t>一、本年支出</t>
  </si>
  <si>
    <t xml:space="preserve">   机关养老保险基金</t>
  </si>
  <si>
    <t xml:space="preserve">       基本养老金支出</t>
  </si>
  <si>
    <t xml:space="preserve">       转移支出</t>
  </si>
  <si>
    <t xml:space="preserve">       其他支出</t>
  </si>
  <si>
    <t xml:space="preserve">   失业保险基金</t>
  </si>
  <si>
    <t xml:space="preserve">      失业保险金支出</t>
  </si>
  <si>
    <t xml:space="preserve">       医疗补助金支出</t>
  </si>
  <si>
    <t xml:space="preserve">       丧葬补助和抚恤金支出</t>
  </si>
  <si>
    <t xml:space="preserve">       职业培训补贴支出</t>
  </si>
  <si>
    <t xml:space="preserve">       职业技能补贴支出</t>
  </si>
  <si>
    <t xml:space="preserve">       稳定岗位补贴支出</t>
  </si>
  <si>
    <t xml:space="preserve">       提取技能提升补贴资金</t>
  </si>
  <si>
    <t xml:space="preserve">       上解上级支出</t>
  </si>
  <si>
    <t xml:space="preserve">       补助下级支出</t>
  </si>
  <si>
    <t xml:space="preserve">   城镇职工基本医疗保险基金（含生育）</t>
  </si>
  <si>
    <t xml:space="preserve">       基本待遇支出</t>
  </si>
  <si>
    <t xml:space="preserve">   工伤保险基金收入</t>
  </si>
  <si>
    <t xml:space="preserve">       劳动能力鉴定支出</t>
  </si>
  <si>
    <t xml:space="preserve">       工伤预防费用支出</t>
  </si>
  <si>
    <t xml:space="preserve">   被征地农民保障资金收入</t>
  </si>
  <si>
    <t>二、累计结余</t>
  </si>
  <si>
    <t>社会保险基金支出合计</t>
  </si>
  <si>
    <t>表25：</t>
  </si>
  <si>
    <r>
      <t>2018</t>
    </r>
    <r>
      <rPr>
        <b/>
        <sz val="18"/>
        <rFont val="宋体"/>
        <family val="0"/>
      </rPr>
      <t>年市级社会保险基金收入决算表</t>
    </r>
  </si>
  <si>
    <t xml:space="preserve">    城镇职工基本医疗保险基金</t>
  </si>
  <si>
    <t xml:space="preserve">    生育保险基金</t>
  </si>
  <si>
    <t>表26：</t>
  </si>
  <si>
    <r>
      <t>2018</t>
    </r>
    <r>
      <rPr>
        <b/>
        <sz val="18"/>
        <rFont val="宋体"/>
        <family val="0"/>
      </rPr>
      <t>年市级社会保险基金支出决算表</t>
    </r>
  </si>
  <si>
    <t xml:space="preserve">   城镇职工基本医疗保险基金</t>
  </si>
  <si>
    <t xml:space="preserve">   生育保险基金收入</t>
  </si>
  <si>
    <t>表27：</t>
  </si>
  <si>
    <r>
      <t>2018</t>
    </r>
    <r>
      <rPr>
        <b/>
        <sz val="18"/>
        <color indexed="8"/>
        <rFont val="宋体"/>
        <family val="0"/>
      </rPr>
      <t>年全市政府一般债务限额和余额情况表</t>
    </r>
  </si>
  <si>
    <t>单位：亿元</t>
  </si>
  <si>
    <t>地区</t>
  </si>
  <si>
    <t>限额</t>
  </si>
  <si>
    <t>余额</t>
  </si>
  <si>
    <t>邵阳市</t>
  </si>
  <si>
    <t>表28：</t>
  </si>
  <si>
    <r>
      <t>2018</t>
    </r>
    <r>
      <rPr>
        <b/>
        <sz val="18"/>
        <color indexed="8"/>
        <rFont val="宋体"/>
        <family val="0"/>
      </rPr>
      <t>年全市政府专项债务限额和余额情况表</t>
    </r>
  </si>
  <si>
    <t>表29：</t>
  </si>
  <si>
    <r>
      <t>2018</t>
    </r>
    <r>
      <rPr>
        <b/>
        <sz val="18"/>
        <color indexed="8"/>
        <rFont val="宋体"/>
        <family val="0"/>
      </rPr>
      <t>年政府一般债务限额和余额情况表</t>
    </r>
  </si>
  <si>
    <t>邵阳市本级</t>
  </si>
  <si>
    <t>表30：</t>
  </si>
  <si>
    <r>
      <t>2018</t>
    </r>
    <r>
      <rPr>
        <b/>
        <sz val="18"/>
        <color indexed="8"/>
        <rFont val="宋体"/>
        <family val="0"/>
      </rPr>
      <t>年政府专项债务限额和余额情况表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</si>
</sst>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0_);[Red]\(0\)"/>
    <numFmt numFmtId="180" formatCode="#,##0.00_ "/>
    <numFmt numFmtId="181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sz val="10"/>
      <name val="宋体"/>
      <family val="0"/>
    </font>
    <font>
      <sz val="12"/>
      <name val="宋体_GB2312"/>
      <family val="0"/>
    </font>
    <font>
      <sz val="12"/>
      <color indexed="8"/>
      <name val="宋体"/>
      <family val="0"/>
    </font>
    <font>
      <b/>
      <sz val="14"/>
      <name val="Arial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6"/>
      <name val="Arial"/>
      <family val="2"/>
    </font>
    <font>
      <sz val="11"/>
      <name val="Arial"/>
      <family val="2"/>
    </font>
    <font>
      <b/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24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9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9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b/>
      <sz val="11"/>
      <name val="Arial"/>
      <family val="2"/>
    </font>
    <font>
      <b/>
      <sz val="14"/>
      <name val="宋体"/>
      <family val="0"/>
    </font>
    <font>
      <b/>
      <sz val="1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 vertical="center"/>
      <protection/>
    </xf>
    <xf numFmtId="0" fontId="7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6" fillId="0" borderId="4" applyNumberFormat="0" applyFill="0" applyAlignment="0" applyProtection="0"/>
    <xf numFmtId="0" fontId="25" fillId="8" borderId="0" applyNumberFormat="0" applyBorder="0" applyAlignment="0" applyProtection="0"/>
    <xf numFmtId="0" fontId="24" fillId="0" borderId="5" applyNumberFormat="0" applyFill="0" applyAlignment="0" applyProtection="0"/>
    <xf numFmtId="0" fontId="25" fillId="9" borderId="0" applyNumberFormat="0" applyBorder="0" applyAlignment="0" applyProtection="0"/>
    <xf numFmtId="0" fontId="33" fillId="10" borderId="6" applyNumberFormat="0" applyAlignment="0" applyProtection="0"/>
    <xf numFmtId="0" fontId="37" fillId="10" borderId="1" applyNumberFormat="0" applyAlignment="0" applyProtection="0"/>
    <xf numFmtId="0" fontId="40" fillId="11" borderId="7" applyNumberFormat="0" applyAlignment="0" applyProtection="0"/>
    <xf numFmtId="0" fontId="7" fillId="3" borderId="0" applyNumberFormat="0" applyBorder="0" applyAlignment="0" applyProtection="0"/>
    <xf numFmtId="0" fontId="25" fillId="12" borderId="0" applyNumberFormat="0" applyBorder="0" applyAlignment="0" applyProtection="0"/>
    <xf numFmtId="0" fontId="41" fillId="0" borderId="8" applyNumberFormat="0" applyFill="0" applyAlignment="0" applyProtection="0"/>
    <xf numFmtId="0" fontId="2" fillId="0" borderId="0">
      <alignment/>
      <protection/>
    </xf>
    <xf numFmtId="0" fontId="15" fillId="0" borderId="9" applyNumberFormat="0" applyFill="0" applyAlignment="0" applyProtection="0"/>
    <xf numFmtId="0" fontId="43" fillId="2" borderId="0" applyNumberFormat="0" applyBorder="0" applyAlignment="0" applyProtection="0"/>
    <xf numFmtId="0" fontId="42" fillId="13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30" fillId="0" borderId="0">
      <alignment vertical="center"/>
      <protection/>
    </xf>
    <xf numFmtId="0" fontId="7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>
      <alignment/>
      <protection/>
    </xf>
    <xf numFmtId="0" fontId="25" fillId="23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209">
    <xf numFmtId="0" fontId="0" fillId="0" borderId="0" xfId="0" applyAlignment="1">
      <alignment/>
    </xf>
    <xf numFmtId="0" fontId="2" fillId="0" borderId="0" xfId="69">
      <alignment/>
      <protection/>
    </xf>
    <xf numFmtId="0" fontId="3" fillId="0" borderId="0" xfId="69" applyFont="1" applyAlignment="1">
      <alignment vertical="center"/>
      <protection/>
    </xf>
    <xf numFmtId="0" fontId="1" fillId="0" borderId="0" xfId="69" applyFont="1">
      <alignment/>
      <protection/>
    </xf>
    <xf numFmtId="0" fontId="2" fillId="0" borderId="0" xfId="69" applyBorder="1">
      <alignment/>
      <protection/>
    </xf>
    <xf numFmtId="0" fontId="4" fillId="0" borderId="0" xfId="69" applyFont="1" applyAlignment="1">
      <alignment horizontal="center" vertical="center"/>
      <protection/>
    </xf>
    <xf numFmtId="0" fontId="5" fillId="0" borderId="0" xfId="69" applyFont="1" applyAlignment="1">
      <alignment horizontal="right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1" fillId="0" borderId="10" xfId="69" applyFont="1" applyBorder="1" applyAlignment="1">
      <alignment horizontal="center" vertical="center"/>
      <protection/>
    </xf>
    <xf numFmtId="0" fontId="7" fillId="0" borderId="10" xfId="69" applyFont="1" applyBorder="1" applyAlignment="1">
      <alignment horizontal="center" vertical="center"/>
      <protection/>
    </xf>
    <xf numFmtId="0" fontId="2" fillId="0" borderId="0" xfId="49">
      <alignment/>
      <protection/>
    </xf>
    <xf numFmtId="0" fontId="3" fillId="0" borderId="0" xfId="49" applyFont="1" applyAlignment="1">
      <alignment vertical="center"/>
      <protection/>
    </xf>
    <xf numFmtId="0" fontId="1" fillId="0" borderId="0" xfId="49" applyFont="1">
      <alignment/>
      <protection/>
    </xf>
    <xf numFmtId="0" fontId="2" fillId="0" borderId="0" xfId="49" applyBorder="1">
      <alignment/>
      <protection/>
    </xf>
    <xf numFmtId="0" fontId="4" fillId="0" borderId="0" xfId="49" applyFont="1" applyAlignment="1">
      <alignment horizontal="center" vertical="center"/>
      <protection/>
    </xf>
    <xf numFmtId="0" fontId="5" fillId="0" borderId="0" xfId="49" applyFont="1" applyAlignment="1">
      <alignment horizontal="right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1" fillId="0" borderId="10" xfId="49" applyFont="1" applyBorder="1" applyAlignment="1">
      <alignment horizontal="center"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47" fillId="0" borderId="0" xfId="69" applyFont="1" applyAlignment="1">
      <alignment horizontal="center" vertical="center"/>
      <protection/>
    </xf>
    <xf numFmtId="0" fontId="47" fillId="0" borderId="0" xfId="49" applyFont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/>
    </xf>
    <xf numFmtId="0" fontId="10" fillId="24" borderId="11" xfId="0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24" borderId="14" xfId="0" applyFont="1" applyFill="1" applyBorder="1" applyAlignment="1">
      <alignment horizontal="left" vertical="center"/>
    </xf>
    <xf numFmtId="176" fontId="1" fillId="24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76" fontId="1" fillId="24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/>
    </xf>
    <xf numFmtId="0" fontId="10" fillId="24" borderId="18" xfId="0" applyFont="1" applyFill="1" applyBorder="1" applyAlignment="1">
      <alignment horizontal="right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3" fontId="11" fillId="0" borderId="10" xfId="15" applyNumberFormat="1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177" fontId="11" fillId="0" borderId="10" xfId="28" applyNumberFormat="1" applyFont="1" applyBorder="1" applyAlignment="1">
      <alignment horizontal="center" vertical="center"/>
      <protection/>
    </xf>
    <xf numFmtId="177" fontId="11" fillId="0" borderId="10" xfId="28" applyNumberFormat="1" applyFont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/>
    </xf>
    <xf numFmtId="177" fontId="11" fillId="0" borderId="10" xfId="64" applyNumberFormat="1" applyFont="1" applyFill="1" applyBorder="1" applyAlignment="1">
      <alignment horizontal="center" vertical="center"/>
      <protection/>
    </xf>
    <xf numFmtId="178" fontId="0" fillId="0" borderId="10" xfId="0" applyNumberFormat="1" applyFill="1" applyBorder="1" applyAlignment="1">
      <alignment horizontal="center" vertical="center" wrapText="1"/>
    </xf>
    <xf numFmtId="3" fontId="11" fillId="0" borderId="10" xfId="21" applyNumberFormat="1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176" fontId="1" fillId="24" borderId="20" xfId="0" applyNumberFormat="1" applyFont="1" applyFill="1" applyBorder="1" applyAlignment="1">
      <alignment horizontal="center" vertical="center"/>
    </xf>
    <xf numFmtId="176" fontId="1" fillId="24" borderId="21" xfId="0" applyNumberFormat="1" applyFont="1" applyFill="1" applyBorder="1" applyAlignment="1">
      <alignment horizontal="center" vertical="center"/>
    </xf>
    <xf numFmtId="3" fontId="11" fillId="0" borderId="22" xfId="15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177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3" fontId="11" fillId="0" borderId="22" xfId="21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79" fontId="1" fillId="0" borderId="25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right" vertical="center"/>
    </xf>
    <xf numFmtId="0" fontId="15" fillId="24" borderId="27" xfId="0" applyFont="1" applyFill="1" applyBorder="1" applyAlignment="1">
      <alignment horizontal="center" vertical="center"/>
    </xf>
    <xf numFmtId="0" fontId="15" fillId="24" borderId="13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24" borderId="14" xfId="75" applyFont="1" applyFill="1" applyBorder="1" applyAlignment="1">
      <alignment horizontal="center" vertical="center" wrapText="1"/>
      <protection/>
    </xf>
    <xf numFmtId="0" fontId="1" fillId="24" borderId="24" xfId="75" applyFont="1" applyFill="1" applyBorder="1" applyAlignment="1">
      <alignment horizontal="center" vertical="center" wrapText="1"/>
      <protection/>
    </xf>
    <xf numFmtId="3" fontId="1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24" borderId="0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177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77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77" fontId="1" fillId="0" borderId="30" xfId="0" applyNumberFormat="1" applyFont="1" applyBorder="1" applyAlignment="1">
      <alignment horizontal="center" vertical="center"/>
    </xf>
    <xf numFmtId="177" fontId="1" fillId="0" borderId="25" xfId="0" applyNumberFormat="1" applyFont="1" applyBorder="1" applyAlignment="1">
      <alignment horizontal="center" vertical="center"/>
    </xf>
    <xf numFmtId="177" fontId="1" fillId="0" borderId="28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26" xfId="0" applyNumberFormat="1" applyFont="1" applyBorder="1" applyAlignment="1">
      <alignment horizontal="center" vertical="center"/>
    </xf>
    <xf numFmtId="0" fontId="18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25" xfId="0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2" xfId="0" applyNumberFormat="1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  <xf numFmtId="3" fontId="1" fillId="0" borderId="28" xfId="0" applyNumberFormat="1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1" fillId="0" borderId="26" xfId="0" applyNumberFormat="1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right" vertical="center"/>
      <protection/>
    </xf>
    <xf numFmtId="0" fontId="19" fillId="0" borderId="27" xfId="0" applyNumberFormat="1" applyFont="1" applyFill="1" applyBorder="1" applyAlignment="1" applyProtection="1">
      <alignment horizontal="center" vertical="center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3" fontId="19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/>
    </xf>
    <xf numFmtId="3" fontId="21" fillId="0" borderId="0" xfId="0" applyNumberFormat="1" applyFont="1" applyFill="1" applyAlignment="1" applyProtection="1">
      <alignment horizontal="center" vertical="center"/>
      <protection/>
    </xf>
    <xf numFmtId="3" fontId="10" fillId="0" borderId="11" xfId="0" applyNumberFormat="1" applyFont="1" applyFill="1" applyBorder="1" applyAlignment="1" applyProtection="1">
      <alignment horizontal="right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3" fontId="10" fillId="24" borderId="10" xfId="0" applyNumberFormat="1" applyFont="1" applyFill="1" applyBorder="1" applyAlignment="1" applyProtection="1">
      <alignment horizontal="center" vertical="center"/>
      <protection/>
    </xf>
    <xf numFmtId="180" fontId="10" fillId="24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180" fontId="19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19" fillId="24" borderId="10" xfId="0" applyNumberFormat="1" applyFont="1" applyFill="1" applyBorder="1" applyAlignment="1" applyProtection="1">
      <alignment horizontal="center" vertical="center"/>
      <protection/>
    </xf>
    <xf numFmtId="3" fontId="22" fillId="24" borderId="10" xfId="0" applyNumberFormat="1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3" fontId="10" fillId="24" borderId="10" xfId="0" applyNumberFormat="1" applyFont="1" applyFill="1" applyBorder="1" applyAlignment="1" applyProtection="1">
      <alignment vertical="center"/>
      <protection/>
    </xf>
    <xf numFmtId="181" fontId="10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0" fontId="6" fillId="24" borderId="0" xfId="0" applyFont="1" applyFill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77" fontId="1" fillId="0" borderId="29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3" fontId="19" fillId="24" borderId="27" xfId="0" applyNumberFormat="1" applyFont="1" applyFill="1" applyBorder="1" applyAlignment="1" applyProtection="1">
      <alignment horizontal="center" vertical="center"/>
      <protection/>
    </xf>
    <xf numFmtId="3" fontId="22" fillId="24" borderId="13" xfId="0" applyNumberFormat="1" applyFont="1" applyFill="1" applyBorder="1" applyAlignment="1" applyProtection="1">
      <alignment horizontal="center" vertical="center" wrapText="1"/>
      <protection/>
    </xf>
    <xf numFmtId="3" fontId="10" fillId="24" borderId="27" xfId="0" applyNumberFormat="1" applyFont="1" applyFill="1" applyBorder="1" applyAlignment="1" applyProtection="1">
      <alignment vertical="center"/>
      <protection/>
    </xf>
    <xf numFmtId="3" fontId="10" fillId="24" borderId="30" xfId="0" applyNumberFormat="1" applyFont="1" applyFill="1" applyBorder="1" applyAlignment="1" applyProtection="1">
      <alignment horizontal="center" vertical="center"/>
      <protection/>
    </xf>
    <xf numFmtId="180" fontId="10" fillId="24" borderId="30" xfId="0" applyNumberFormat="1" applyFont="1" applyFill="1" applyBorder="1" applyAlignment="1" applyProtection="1">
      <alignment horizontal="center" vertical="center"/>
      <protection/>
    </xf>
    <xf numFmtId="3" fontId="10" fillId="24" borderId="28" xfId="0" applyNumberFormat="1" applyFont="1" applyFill="1" applyBorder="1" applyAlignment="1" applyProtection="1">
      <alignment horizontal="center" vertical="center"/>
      <protection/>
    </xf>
    <xf numFmtId="180" fontId="10" fillId="24" borderId="0" xfId="0" applyNumberFormat="1" applyFont="1" applyFill="1" applyBorder="1" applyAlignment="1" applyProtection="1">
      <alignment horizontal="center" vertical="center"/>
      <protection/>
    </xf>
    <xf numFmtId="3" fontId="10" fillId="24" borderId="14" xfId="0" applyNumberFormat="1" applyFont="1" applyFill="1" applyBorder="1" applyAlignment="1" applyProtection="1">
      <alignment vertical="center"/>
      <protection/>
    </xf>
    <xf numFmtId="180" fontId="10" fillId="24" borderId="28" xfId="0" applyNumberFormat="1" applyFont="1" applyFill="1" applyBorder="1" applyAlignment="1" applyProtection="1">
      <alignment horizontal="center" vertical="center"/>
      <protection/>
    </xf>
    <xf numFmtId="3" fontId="10" fillId="24" borderId="26" xfId="0" applyNumberFormat="1" applyFont="1" applyFill="1" applyBorder="1" applyAlignment="1" applyProtection="1">
      <alignment horizontal="center" vertical="center"/>
      <protection/>
    </xf>
    <xf numFmtId="180" fontId="10" fillId="24" borderId="29" xfId="0" applyNumberFormat="1" applyFont="1" applyFill="1" applyBorder="1" applyAlignment="1" applyProtection="1">
      <alignment horizontal="center" vertical="center"/>
      <protection/>
    </xf>
    <xf numFmtId="3" fontId="19" fillId="24" borderId="26" xfId="0" applyNumberFormat="1" applyFont="1" applyFill="1" applyBorder="1" applyAlignment="1" applyProtection="1">
      <alignment horizontal="center" vertical="center"/>
      <protection/>
    </xf>
    <xf numFmtId="180" fontId="19" fillId="24" borderId="11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63">
    <cellStyle name="Normal" xfId="0"/>
    <cellStyle name="常规_永州市机关事业单位社保处（市本级）" xfId="15"/>
    <cellStyle name="Currency [0]" xfId="16"/>
    <cellStyle name="20% - 强调文字颜色 3" xfId="17"/>
    <cellStyle name="输入" xfId="18"/>
    <cellStyle name="Currency" xfId="19"/>
    <cellStyle name="Comma [0]" xfId="20"/>
    <cellStyle name="常规_2008年市本级医保基金预算数(修改后)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2014年市本级社会保险基金预算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差_表17：2017年市级政府性基金转移支付分地区决算表 " xfId="34"/>
    <cellStyle name="标题" xfId="35"/>
    <cellStyle name="好_表11：2017年市对区税收返还和转移支付分地区决算表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表22：2017年政府一般债务限额和余额情况表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_市本级企业养老保险08年预算" xfId="64"/>
    <cellStyle name="40% - 强调文字颜色 5" xfId="65"/>
    <cellStyle name="60% - 强调文字颜色 5" xfId="66"/>
    <cellStyle name="强调文字颜色 6" xfId="67"/>
    <cellStyle name="40% - 强调文字颜色 6" xfId="68"/>
    <cellStyle name="常规_表23：2017年政府专项债务限额和余额情况表" xfId="69"/>
    <cellStyle name="60% - 强调文字颜色 6" xfId="70"/>
    <cellStyle name="差_表11：2017年市对区税收返还和转移支付分地区决算表" xfId="71"/>
    <cellStyle name="常规 19" xfId="72"/>
    <cellStyle name="好_表17：2017年市级政府性基金转移支付分地区决算表 " xfId="73"/>
    <cellStyle name="常规 2" xfId="74"/>
    <cellStyle name="常规_2011年全省结算汇总表2012(1).03.28定稿" xfId="75"/>
    <cellStyle name="样式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85" zoomScaleNormal="85" workbookViewId="0" topLeftCell="A1">
      <selection activeCell="G20" sqref="G20"/>
    </sheetView>
  </sheetViews>
  <sheetFormatPr defaultColWidth="9.00390625" defaultRowHeight="14.25"/>
  <sheetData>
    <row r="1" ht="31.5">
      <c r="H1" s="208" t="s">
        <v>0</v>
      </c>
    </row>
    <row r="2" ht="19.5" customHeight="1">
      <c r="A2" t="s">
        <v>1</v>
      </c>
    </row>
    <row r="3" ht="19.5" customHeight="1">
      <c r="A3" t="s">
        <v>2</v>
      </c>
    </row>
    <row r="4" ht="19.5" customHeight="1">
      <c r="A4" t="s">
        <v>3</v>
      </c>
    </row>
    <row r="5" ht="19.5" customHeight="1">
      <c r="A5" t="s">
        <v>4</v>
      </c>
    </row>
    <row r="6" ht="19.5" customHeight="1">
      <c r="A6" t="s">
        <v>5</v>
      </c>
    </row>
    <row r="7" ht="19.5" customHeight="1">
      <c r="A7" t="s">
        <v>6</v>
      </c>
    </row>
    <row r="8" ht="19.5" customHeight="1">
      <c r="A8" t="s">
        <v>7</v>
      </c>
    </row>
    <row r="9" ht="19.5" customHeight="1">
      <c r="A9" t="s">
        <v>8</v>
      </c>
    </row>
    <row r="10" ht="19.5" customHeight="1">
      <c r="A10" t="s">
        <v>9</v>
      </c>
    </row>
    <row r="11" ht="19.5" customHeight="1">
      <c r="A11" t="s">
        <v>10</v>
      </c>
    </row>
    <row r="12" ht="19.5" customHeight="1">
      <c r="A12" t="s">
        <v>11</v>
      </c>
    </row>
    <row r="13" ht="19.5" customHeight="1">
      <c r="A13" t="s">
        <v>12</v>
      </c>
    </row>
    <row r="14" ht="19.5" customHeight="1">
      <c r="A14" t="s">
        <v>13</v>
      </c>
    </row>
    <row r="15" ht="19.5" customHeight="1">
      <c r="A15" t="s">
        <v>14</v>
      </c>
    </row>
    <row r="16" ht="19.5" customHeight="1">
      <c r="A16" t="s">
        <v>15</v>
      </c>
    </row>
    <row r="17" ht="19.5" customHeight="1">
      <c r="A17" t="s">
        <v>16</v>
      </c>
    </row>
    <row r="18" ht="19.5" customHeight="1">
      <c r="A18" t="s">
        <v>17</v>
      </c>
    </row>
    <row r="19" ht="19.5" customHeight="1">
      <c r="A19" t="s">
        <v>18</v>
      </c>
    </row>
    <row r="20" ht="19.5" customHeight="1">
      <c r="A20" t="s">
        <v>19</v>
      </c>
    </row>
    <row r="21" s="207" customFormat="1" ht="19.5" customHeight="1">
      <c r="A21" s="124" t="s">
        <v>20</v>
      </c>
    </row>
    <row r="22" s="207" customFormat="1" ht="19.5" customHeight="1">
      <c r="A22" s="124" t="s">
        <v>21</v>
      </c>
    </row>
    <row r="23" s="207" customFormat="1" ht="19.5" customHeight="1">
      <c r="A23" s="124" t="s">
        <v>22</v>
      </c>
    </row>
    <row r="24" s="207" customFormat="1" ht="19.5" customHeight="1">
      <c r="A24" s="124" t="s">
        <v>23</v>
      </c>
    </row>
    <row r="25" s="207" customFormat="1" ht="19.5" customHeight="1">
      <c r="A25" s="124" t="s">
        <v>24</v>
      </c>
    </row>
    <row r="26" s="207" customFormat="1" ht="19.5" customHeight="1">
      <c r="A26" s="124" t="s">
        <v>25</v>
      </c>
    </row>
    <row r="27" s="207" customFormat="1" ht="19.5" customHeight="1">
      <c r="A27" s="124" t="s">
        <v>26</v>
      </c>
    </row>
    <row r="28" s="207" customFormat="1" ht="19.5" customHeight="1">
      <c r="A28" s="124" t="s">
        <v>27</v>
      </c>
    </row>
    <row r="29" s="207" customFormat="1" ht="19.5" customHeight="1">
      <c r="A29" s="124" t="s">
        <v>28</v>
      </c>
    </row>
    <row r="30" s="207" customFormat="1" ht="19.5" customHeight="1">
      <c r="A30" s="124" t="s">
        <v>29</v>
      </c>
    </row>
    <row r="31" s="207" customFormat="1" ht="19.5" customHeight="1">
      <c r="A31" s="124" t="s">
        <v>30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showGridLines="0" showZeros="0" workbookViewId="0" topLeftCell="A1">
      <selection activeCell="F12" sqref="F12"/>
    </sheetView>
  </sheetViews>
  <sheetFormatPr defaultColWidth="12.125" defaultRowHeight="15" customHeight="1"/>
  <cols>
    <col min="1" max="1" width="32.875" style="0" customWidth="1"/>
    <col min="2" max="2" width="25.625" style="0" customWidth="1"/>
    <col min="3" max="250" width="12.125" style="0" customWidth="1"/>
  </cols>
  <sheetData>
    <row r="1" ht="14.25">
      <c r="A1" t="s">
        <v>1182</v>
      </c>
    </row>
    <row r="2" spans="1:2" ht="28.5" customHeight="1">
      <c r="A2" s="148" t="s">
        <v>1183</v>
      </c>
      <c r="B2" s="148"/>
    </row>
    <row r="3" spans="1:2" ht="16.5" customHeight="1">
      <c r="A3" s="149" t="s">
        <v>33</v>
      </c>
      <c r="B3" s="149"/>
    </row>
    <row r="4" spans="1:3" ht="24.75" customHeight="1">
      <c r="A4" s="157" t="s">
        <v>1184</v>
      </c>
      <c r="B4" s="158" t="s">
        <v>35</v>
      </c>
      <c r="C4" s="22"/>
    </row>
    <row r="5" spans="1:2" ht="16.5" customHeight="1">
      <c r="A5" s="159" t="s">
        <v>1185</v>
      </c>
      <c r="B5" s="154">
        <v>165987</v>
      </c>
    </row>
    <row r="6" spans="1:2" ht="16.5" customHeight="1">
      <c r="A6" s="159" t="s">
        <v>1186</v>
      </c>
      <c r="B6" s="154">
        <v>111481</v>
      </c>
    </row>
    <row r="7" spans="1:2" ht="16.5" customHeight="1">
      <c r="A7" s="159" t="s">
        <v>1187</v>
      </c>
      <c r="B7" s="154">
        <v>36505</v>
      </c>
    </row>
    <row r="8" spans="1:2" ht="16.5" customHeight="1">
      <c r="A8" s="159" t="s">
        <v>1188</v>
      </c>
      <c r="B8" s="154">
        <v>12933</v>
      </c>
    </row>
    <row r="9" spans="1:2" ht="16.5" customHeight="1">
      <c r="A9" s="159" t="s">
        <v>1189</v>
      </c>
      <c r="B9" s="154">
        <v>5068</v>
      </c>
    </row>
    <row r="10" spans="1:2" ht="16.5" customHeight="1">
      <c r="A10" s="159" t="s">
        <v>1190</v>
      </c>
      <c r="B10" s="154">
        <v>78262</v>
      </c>
    </row>
    <row r="11" spans="1:2" ht="15" customHeight="1">
      <c r="A11" s="159" t="s">
        <v>1191</v>
      </c>
      <c r="B11" s="154">
        <v>29956</v>
      </c>
    </row>
    <row r="12" spans="1:2" ht="15" customHeight="1">
      <c r="A12" s="159" t="s">
        <v>1192</v>
      </c>
      <c r="B12" s="154">
        <v>1325</v>
      </c>
    </row>
    <row r="13" spans="1:2" ht="16.5" customHeight="1">
      <c r="A13" s="159" t="s">
        <v>1193</v>
      </c>
      <c r="B13" s="154">
        <v>1166</v>
      </c>
    </row>
    <row r="14" spans="1:2" ht="16.5" customHeight="1">
      <c r="A14" s="159" t="s">
        <v>1194</v>
      </c>
      <c r="B14" s="154">
        <v>2422</v>
      </c>
    </row>
    <row r="15" spans="1:2" ht="16.5" customHeight="1">
      <c r="A15" s="159" t="s">
        <v>1195</v>
      </c>
      <c r="B15" s="154">
        <v>11913</v>
      </c>
    </row>
    <row r="16" spans="1:2" ht="16.5" customHeight="1">
      <c r="A16" s="159" t="s">
        <v>1196</v>
      </c>
      <c r="B16" s="154">
        <v>764</v>
      </c>
    </row>
    <row r="17" spans="1:2" ht="16.5" customHeight="1">
      <c r="A17" s="159" t="s">
        <v>1197</v>
      </c>
      <c r="B17" s="154">
        <v>80</v>
      </c>
    </row>
    <row r="18" spans="1:2" ht="16.5" customHeight="1">
      <c r="A18" s="159" t="s">
        <v>1198</v>
      </c>
      <c r="B18" s="154">
        <v>2232</v>
      </c>
    </row>
    <row r="19" spans="1:2" ht="16.5" customHeight="1">
      <c r="A19" s="159" t="s">
        <v>1199</v>
      </c>
      <c r="B19" s="154">
        <v>6335</v>
      </c>
    </row>
    <row r="20" spans="1:2" ht="16.5" customHeight="1">
      <c r="A20" s="159" t="s">
        <v>1200</v>
      </c>
      <c r="B20" s="154">
        <v>22069</v>
      </c>
    </row>
    <row r="21" spans="1:2" ht="16.5" customHeight="1">
      <c r="A21" s="159" t="s">
        <v>1201</v>
      </c>
      <c r="B21" s="154">
        <v>6865</v>
      </c>
    </row>
    <row r="22" spans="1:2" ht="16.5" customHeight="1">
      <c r="A22" s="159" t="s">
        <v>1202</v>
      </c>
      <c r="B22" s="154">
        <v>0</v>
      </c>
    </row>
    <row r="23" spans="1:2" ht="16.5" customHeight="1">
      <c r="A23" s="159" t="s">
        <v>1203</v>
      </c>
      <c r="B23" s="154">
        <v>183</v>
      </c>
    </row>
    <row r="24" spans="1:2" ht="16.5" customHeight="1">
      <c r="A24" s="159" t="s">
        <v>1204</v>
      </c>
      <c r="B24" s="154">
        <v>6197</v>
      </c>
    </row>
    <row r="25" spans="1:2" ht="16.5" customHeight="1">
      <c r="A25" s="159" t="s">
        <v>1205</v>
      </c>
      <c r="B25" s="154">
        <v>485</v>
      </c>
    </row>
    <row r="26" spans="1:2" ht="16.5" customHeight="1">
      <c r="A26" s="159" t="s">
        <v>1206</v>
      </c>
      <c r="B26" s="154">
        <v>3307</v>
      </c>
    </row>
    <row r="27" spans="1:2" ht="16.5" customHeight="1">
      <c r="A27" s="159" t="s">
        <v>1207</v>
      </c>
      <c r="B27" s="154">
        <v>1182</v>
      </c>
    </row>
    <row r="28" spans="1:2" ht="16.5" customHeight="1">
      <c r="A28" s="159" t="s">
        <v>1208</v>
      </c>
      <c r="B28" s="154">
        <v>2125</v>
      </c>
    </row>
    <row r="29" spans="1:2" ht="16.5" customHeight="1">
      <c r="A29" s="159" t="s">
        <v>1209</v>
      </c>
      <c r="B29" s="154">
        <v>13084</v>
      </c>
    </row>
    <row r="30" spans="1:2" ht="16.5" customHeight="1">
      <c r="A30" s="159" t="s">
        <v>1210</v>
      </c>
      <c r="B30" s="154">
        <v>7837</v>
      </c>
    </row>
    <row r="31" spans="1:2" ht="16.5" customHeight="1">
      <c r="A31" s="159" t="s">
        <v>1211</v>
      </c>
      <c r="B31" s="154">
        <v>1071</v>
      </c>
    </row>
    <row r="32" spans="1:2" ht="16.5" customHeight="1">
      <c r="A32" s="159" t="s">
        <v>1212</v>
      </c>
      <c r="B32" s="154">
        <v>64</v>
      </c>
    </row>
    <row r="33" spans="1:2" ht="16.5" customHeight="1">
      <c r="A33" s="159" t="s">
        <v>1213</v>
      </c>
      <c r="B33" s="154">
        <v>2898</v>
      </c>
    </row>
    <row r="34" spans="1:2" ht="16.5" customHeight="1">
      <c r="A34" s="159" t="s">
        <v>1214</v>
      </c>
      <c r="B34" s="154">
        <v>1214</v>
      </c>
    </row>
    <row r="35" spans="1:2" ht="16.5" customHeight="1">
      <c r="A35" s="159" t="s">
        <v>1215</v>
      </c>
      <c r="B35" s="154">
        <v>0</v>
      </c>
    </row>
    <row r="36" spans="1:2" ht="16.5" customHeight="1">
      <c r="A36" s="159" t="s">
        <v>1216</v>
      </c>
      <c r="B36" s="154">
        <v>0</v>
      </c>
    </row>
    <row r="37" spans="1:2" ht="16.5" customHeight="1">
      <c r="A37" s="159" t="s">
        <v>1217</v>
      </c>
      <c r="B37" s="154">
        <v>693</v>
      </c>
    </row>
    <row r="38" spans="1:2" ht="16.5" customHeight="1">
      <c r="A38" s="159" t="s">
        <v>1218</v>
      </c>
      <c r="B38" s="154">
        <v>693</v>
      </c>
    </row>
    <row r="39" spans="1:2" ht="16.5" customHeight="1">
      <c r="A39" s="159" t="s">
        <v>1219</v>
      </c>
      <c r="B39" s="154">
        <v>0</v>
      </c>
    </row>
    <row r="40" spans="1:2" ht="16.5" customHeight="1">
      <c r="A40" s="159" t="s">
        <v>1030</v>
      </c>
      <c r="B40" s="154">
        <v>0</v>
      </c>
    </row>
    <row r="41" spans="1:2" ht="24.75" customHeight="1">
      <c r="A41" s="151" t="s">
        <v>85</v>
      </c>
      <c r="B41" s="152">
        <v>268198</v>
      </c>
    </row>
  </sheetData>
  <sheetProtection/>
  <mergeCells count="2">
    <mergeCell ref="A2:B2"/>
    <mergeCell ref="A3:B3"/>
  </mergeCells>
  <printOptions horizontalCentered="1"/>
  <pageMargins left="0.3937007874015748" right="0.3937007874015748" top="0.3937007874015748" bottom="0.3937007874015748" header="0" footer="0.31496062992125984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8"/>
  <sheetViews>
    <sheetView showGridLines="0" showZeros="0" workbookViewId="0" topLeftCell="A1">
      <selection activeCell="A2" sqref="A2:B2"/>
    </sheetView>
  </sheetViews>
  <sheetFormatPr defaultColWidth="12.125" defaultRowHeight="15" customHeight="1"/>
  <cols>
    <col min="1" max="1" width="45.625" style="111" customWidth="1"/>
    <col min="2" max="2" width="25.625" style="111" customWidth="1"/>
    <col min="3" max="254" width="12.125" style="111" customWidth="1"/>
    <col min="255" max="16384" width="12.125" style="111" customWidth="1"/>
  </cols>
  <sheetData>
    <row r="1" ht="14.25">
      <c r="A1" s="21" t="s">
        <v>1220</v>
      </c>
    </row>
    <row r="2" spans="1:2" ht="24" customHeight="1">
      <c r="A2" s="148" t="s">
        <v>1221</v>
      </c>
      <c r="B2" s="148"/>
    </row>
    <row r="3" spans="1:2" ht="16.5" customHeight="1">
      <c r="A3" s="149" t="s">
        <v>33</v>
      </c>
      <c r="B3" s="149"/>
    </row>
    <row r="4" spans="1:2" ht="19.5" customHeight="1">
      <c r="A4" s="150" t="s">
        <v>1184</v>
      </c>
      <c r="B4" s="151" t="s">
        <v>1222</v>
      </c>
    </row>
    <row r="5" spans="1:2" ht="16.5" customHeight="1">
      <c r="A5" s="138" t="s">
        <v>1223</v>
      </c>
      <c r="B5" s="152">
        <f>B6+B7+B10</f>
        <v>154255</v>
      </c>
    </row>
    <row r="6" spans="1:2" s="109" customFormat="1" ht="16.5" customHeight="1">
      <c r="A6" s="153" t="s">
        <v>1224</v>
      </c>
      <c r="B6" s="154"/>
    </row>
    <row r="7" spans="1:2" ht="16.5" customHeight="1">
      <c r="A7" s="153" t="s">
        <v>1225</v>
      </c>
      <c r="B7" s="154">
        <f>SUM(B8:B9)</f>
        <v>26669</v>
      </c>
    </row>
    <row r="8" spans="1:2" ht="16.5" customHeight="1">
      <c r="A8" s="153" t="s">
        <v>1226</v>
      </c>
      <c r="B8" s="154">
        <v>4997</v>
      </c>
    </row>
    <row r="9" spans="1:2" ht="16.5" customHeight="1">
      <c r="A9" s="153" t="s">
        <v>1227</v>
      </c>
      <c r="B9" s="154">
        <v>21672</v>
      </c>
    </row>
    <row r="10" spans="1:2" ht="16.5" customHeight="1">
      <c r="A10" s="153" t="s">
        <v>1228</v>
      </c>
      <c r="B10" s="154">
        <f>SUM(B11:B28)</f>
        <v>127586</v>
      </c>
    </row>
    <row r="11" spans="1:2" ht="16.5" customHeight="1">
      <c r="A11" s="153" t="s">
        <v>1229</v>
      </c>
      <c r="B11" s="154">
        <v>4493</v>
      </c>
    </row>
    <row r="12" spans="1:2" ht="16.5" customHeight="1">
      <c r="A12" s="153" t="s">
        <v>1230</v>
      </c>
      <c r="B12" s="154">
        <v>515</v>
      </c>
    </row>
    <row r="13" spans="1:2" s="109" customFormat="1" ht="16.5" customHeight="1">
      <c r="A13" s="153" t="s">
        <v>1231</v>
      </c>
      <c r="B13" s="154">
        <v>4674</v>
      </c>
    </row>
    <row r="14" spans="1:2" ht="16.5" customHeight="1">
      <c r="A14" s="153" t="s">
        <v>1232</v>
      </c>
      <c r="B14" s="154">
        <v>3016</v>
      </c>
    </row>
    <row r="15" spans="1:2" ht="16.5" customHeight="1">
      <c r="A15" s="153" t="s">
        <v>1233</v>
      </c>
      <c r="B15" s="154">
        <v>2485</v>
      </c>
    </row>
    <row r="16" spans="1:2" ht="16.5" customHeight="1">
      <c r="A16" s="153" t="s">
        <v>1234</v>
      </c>
      <c r="B16" s="154">
        <v>14476</v>
      </c>
    </row>
    <row r="17" spans="1:2" ht="16.5" customHeight="1">
      <c r="A17" s="153" t="s">
        <v>1235</v>
      </c>
      <c r="B17" s="154">
        <v>10207</v>
      </c>
    </row>
    <row r="18" spans="1:2" ht="16.5" customHeight="1">
      <c r="A18" s="153" t="s">
        <v>1236</v>
      </c>
      <c r="B18" s="154">
        <v>7349</v>
      </c>
    </row>
    <row r="19" spans="1:2" ht="16.5" customHeight="1">
      <c r="A19" s="153" t="s">
        <v>1237</v>
      </c>
      <c r="B19" s="154">
        <v>14766</v>
      </c>
    </row>
    <row r="20" spans="1:2" ht="16.5" customHeight="1">
      <c r="A20" s="153" t="s">
        <v>1238</v>
      </c>
      <c r="B20" s="154">
        <v>18309</v>
      </c>
    </row>
    <row r="21" spans="1:2" ht="16.5" customHeight="1">
      <c r="A21" s="153" t="s">
        <v>1239</v>
      </c>
      <c r="B21" s="154">
        <v>24422</v>
      </c>
    </row>
    <row r="22" spans="1:2" ht="16.5" customHeight="1">
      <c r="A22" s="153" t="s">
        <v>1240</v>
      </c>
      <c r="B22" s="154">
        <v>5373</v>
      </c>
    </row>
    <row r="23" spans="1:2" ht="16.5" customHeight="1">
      <c r="A23" s="153" t="s">
        <v>1241</v>
      </c>
      <c r="B23" s="154">
        <v>2541</v>
      </c>
    </row>
    <row r="24" spans="1:2" ht="16.5" customHeight="1">
      <c r="A24" s="153" t="s">
        <v>1242</v>
      </c>
      <c r="B24" s="154">
        <v>61</v>
      </c>
    </row>
    <row r="25" spans="1:2" ht="16.5" customHeight="1">
      <c r="A25" s="153" t="s">
        <v>1243</v>
      </c>
      <c r="B25" s="154">
        <v>1111</v>
      </c>
    </row>
    <row r="26" spans="1:2" ht="16.5" customHeight="1">
      <c r="A26" s="153" t="s">
        <v>1244</v>
      </c>
      <c r="B26" s="154">
        <v>11740</v>
      </c>
    </row>
    <row r="27" spans="1:2" ht="16.5" customHeight="1">
      <c r="A27" s="153" t="s">
        <v>1245</v>
      </c>
      <c r="B27" s="154">
        <v>1217</v>
      </c>
    </row>
    <row r="28" spans="1:2" ht="16.5" customHeight="1">
      <c r="A28" s="155" t="s">
        <v>263</v>
      </c>
      <c r="B28" s="156">
        <v>831</v>
      </c>
    </row>
  </sheetData>
  <sheetProtection/>
  <mergeCells count="2">
    <mergeCell ref="A2:B2"/>
    <mergeCell ref="A3:B3"/>
  </mergeCells>
  <printOptions horizontalCentered="1"/>
  <pageMargins left="0.1968503937007874" right="0.1968503937007874" top="0.5905511811023623" bottom="0.1968503937007874" header="0" footer="0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8" sqref="F8"/>
    </sheetView>
  </sheetViews>
  <sheetFormatPr defaultColWidth="9.00390625" defaultRowHeight="14.25"/>
  <cols>
    <col min="1" max="1" width="22.50390625" style="0" customWidth="1"/>
    <col min="2" max="2" width="13.50390625" style="0" customWidth="1"/>
    <col min="3" max="3" width="12.375" style="0" customWidth="1"/>
    <col min="4" max="4" width="16.875" style="0" customWidth="1"/>
    <col min="5" max="5" width="16.125" style="0" customWidth="1"/>
  </cols>
  <sheetData>
    <row r="1" spans="1:2" ht="14.25">
      <c r="A1" s="21" t="s">
        <v>1246</v>
      </c>
      <c r="B1" s="21"/>
    </row>
    <row r="2" spans="1:5" ht="32.25" customHeight="1">
      <c r="A2" s="96" t="s">
        <v>1247</v>
      </c>
      <c r="B2" s="96"/>
      <c r="C2" s="96"/>
      <c r="D2" s="96"/>
      <c r="E2" s="96"/>
    </row>
    <row r="3" spans="1:5" ht="20.25" customHeight="1">
      <c r="A3" s="97"/>
      <c r="B3" s="97"/>
      <c r="C3" s="133"/>
      <c r="D3" s="134"/>
      <c r="E3" s="135" t="s">
        <v>33</v>
      </c>
    </row>
    <row r="4" spans="1:5" s="95" customFormat="1" ht="24.75" customHeight="1">
      <c r="A4" s="99" t="s">
        <v>1248</v>
      </c>
      <c r="B4" s="136" t="s">
        <v>1249</v>
      </c>
      <c r="C4" s="136" t="s">
        <v>1250</v>
      </c>
      <c r="D4" s="136" t="s">
        <v>1251</v>
      </c>
      <c r="E4" s="137" t="s">
        <v>1252</v>
      </c>
    </row>
    <row r="5" spans="1:6" s="95" customFormat="1" ht="24.75" customHeight="1">
      <c r="A5" s="138" t="s">
        <v>1253</v>
      </c>
      <c r="B5" s="139">
        <f>SUM(B6:B18)</f>
        <v>154255</v>
      </c>
      <c r="C5" s="140"/>
      <c r="D5" s="139">
        <f>SUM(D6:D18)</f>
        <v>26669</v>
      </c>
      <c r="E5" s="102">
        <f>SUM(E6:E18)</f>
        <v>127586</v>
      </c>
      <c r="F5" s="103"/>
    </row>
    <row r="6" spans="1:5" s="95" customFormat="1" ht="24.75" customHeight="1">
      <c r="A6" s="104" t="s">
        <v>1254</v>
      </c>
      <c r="B6" s="141">
        <f>SUM(C6:E6)</f>
        <v>44362</v>
      </c>
      <c r="C6" s="142"/>
      <c r="D6" s="143">
        <v>9591</v>
      </c>
      <c r="E6" s="105">
        <v>34771</v>
      </c>
    </row>
    <row r="7" spans="1:5" s="95" customFormat="1" ht="24.75" customHeight="1">
      <c r="A7" s="104" t="s">
        <v>1255</v>
      </c>
      <c r="B7" s="141">
        <f aca="true" t="shared" si="0" ref="B7:B18">SUM(C7:E7)</f>
        <v>27732</v>
      </c>
      <c r="C7" s="142"/>
      <c r="D7" s="143">
        <v>4108</v>
      </c>
      <c r="E7" s="105">
        <v>23624</v>
      </c>
    </row>
    <row r="8" spans="1:5" s="95" customFormat="1" ht="24.75" customHeight="1">
      <c r="A8" s="104" t="s">
        <v>1256</v>
      </c>
      <c r="B8" s="141">
        <f t="shared" si="0"/>
        <v>15211</v>
      </c>
      <c r="C8" s="141"/>
      <c r="D8" s="143">
        <v>1332</v>
      </c>
      <c r="E8" s="105">
        <v>13879</v>
      </c>
    </row>
    <row r="9" spans="1:5" s="95" customFormat="1" ht="24.75" customHeight="1">
      <c r="A9" s="104" t="s">
        <v>1257</v>
      </c>
      <c r="B9" s="141">
        <f t="shared" si="0"/>
        <v>7030</v>
      </c>
      <c r="C9" s="141"/>
      <c r="D9" s="143">
        <v>-7</v>
      </c>
      <c r="E9" s="105">
        <v>7037</v>
      </c>
    </row>
    <row r="10" spans="1:5" s="95" customFormat="1" ht="24.75" customHeight="1">
      <c r="A10" s="106" t="s">
        <v>1258</v>
      </c>
      <c r="B10" s="141">
        <f t="shared" si="0"/>
        <v>5251</v>
      </c>
      <c r="C10" s="141"/>
      <c r="D10" s="143">
        <v>1451</v>
      </c>
      <c r="E10" s="105">
        <v>3800</v>
      </c>
    </row>
    <row r="11" spans="1:5" s="95" customFormat="1" ht="24.75" customHeight="1">
      <c r="A11" s="104" t="s">
        <v>1259</v>
      </c>
      <c r="B11" s="141">
        <f t="shared" si="0"/>
        <v>5760</v>
      </c>
      <c r="C11" s="142"/>
      <c r="D11" s="143">
        <v>1221</v>
      </c>
      <c r="E11" s="105">
        <v>4539</v>
      </c>
    </row>
    <row r="12" spans="1:5" s="95" customFormat="1" ht="24.75" customHeight="1">
      <c r="A12" s="104" t="s">
        <v>1260</v>
      </c>
      <c r="B12" s="141">
        <f t="shared" si="0"/>
        <v>6441</v>
      </c>
      <c r="C12" s="142"/>
      <c r="D12" s="143">
        <v>2408</v>
      </c>
      <c r="E12" s="105">
        <v>4033</v>
      </c>
    </row>
    <row r="13" spans="1:5" s="95" customFormat="1" ht="24.75" customHeight="1">
      <c r="A13" s="104" t="s">
        <v>1261</v>
      </c>
      <c r="B13" s="141">
        <f t="shared" si="0"/>
        <v>3465</v>
      </c>
      <c r="C13" s="142"/>
      <c r="D13" s="143">
        <v>926</v>
      </c>
      <c r="E13" s="105">
        <v>2539</v>
      </c>
    </row>
    <row r="14" spans="1:5" s="95" customFormat="1" ht="24.75" customHeight="1">
      <c r="A14" s="104" t="s">
        <v>1262</v>
      </c>
      <c r="B14" s="141">
        <f t="shared" si="0"/>
        <v>7742</v>
      </c>
      <c r="C14" s="142"/>
      <c r="D14" s="143">
        <v>1452</v>
      </c>
      <c r="E14" s="105">
        <v>6290</v>
      </c>
    </row>
    <row r="15" spans="1:5" s="95" customFormat="1" ht="24.75" customHeight="1">
      <c r="A15" s="104" t="s">
        <v>1263</v>
      </c>
      <c r="B15" s="141">
        <f t="shared" si="0"/>
        <v>5022</v>
      </c>
      <c r="C15" s="142"/>
      <c r="D15" s="143">
        <v>1121</v>
      </c>
      <c r="E15" s="105">
        <v>3901</v>
      </c>
    </row>
    <row r="16" spans="1:5" s="95" customFormat="1" ht="24.75" customHeight="1">
      <c r="A16" s="106" t="s">
        <v>1264</v>
      </c>
      <c r="B16" s="141">
        <f t="shared" si="0"/>
        <v>15763</v>
      </c>
      <c r="C16" s="142"/>
      <c r="D16" s="143">
        <v>1263</v>
      </c>
      <c r="E16" s="105">
        <v>14500</v>
      </c>
    </row>
    <row r="17" spans="1:5" s="95" customFormat="1" ht="24.75" customHeight="1">
      <c r="A17" s="104" t="s">
        <v>1265</v>
      </c>
      <c r="B17" s="141">
        <f t="shared" si="0"/>
        <v>7621</v>
      </c>
      <c r="C17" s="142"/>
      <c r="D17" s="143">
        <v>860</v>
      </c>
      <c r="E17" s="105">
        <v>6761</v>
      </c>
    </row>
    <row r="18" spans="1:5" s="95" customFormat="1" ht="24.75" customHeight="1">
      <c r="A18" s="106" t="s">
        <v>1266</v>
      </c>
      <c r="B18" s="141">
        <f t="shared" si="0"/>
        <v>2855</v>
      </c>
      <c r="C18" s="144"/>
      <c r="D18" s="145">
        <v>943</v>
      </c>
      <c r="E18" s="146">
        <v>1912</v>
      </c>
    </row>
    <row r="19" spans="1:2" ht="14.25">
      <c r="A19" s="147"/>
      <c r="B19" s="147"/>
    </row>
    <row r="20" ht="14.25">
      <c r="A20" s="22"/>
    </row>
  </sheetData>
  <sheetProtection/>
  <mergeCells count="1">
    <mergeCell ref="A2:E2"/>
  </mergeCells>
  <printOptions horizontalCentered="1"/>
  <pageMargins left="0.39" right="0.39" top="0.7900000000000001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E10" sqref="E10"/>
    </sheetView>
  </sheetViews>
  <sheetFormatPr defaultColWidth="9.00390625" defaultRowHeight="14.25"/>
  <cols>
    <col min="1" max="1" width="40.625" style="0" customWidth="1"/>
    <col min="2" max="2" width="25.625" style="0" customWidth="1"/>
  </cols>
  <sheetData>
    <row r="1" ht="14.25">
      <c r="A1" s="21" t="s">
        <v>1267</v>
      </c>
    </row>
    <row r="2" spans="1:2" ht="46.5" customHeight="1">
      <c r="A2" s="23" t="s">
        <v>1268</v>
      </c>
      <c r="B2" s="23"/>
    </row>
    <row r="3" spans="1:2" ht="27" customHeight="1">
      <c r="A3" s="24"/>
      <c r="B3" s="25" t="s">
        <v>33</v>
      </c>
    </row>
    <row r="4" spans="1:2" s="21" customFormat="1" ht="24.75" customHeight="1">
      <c r="A4" s="89" t="s">
        <v>34</v>
      </c>
      <c r="B4" s="90" t="s">
        <v>35</v>
      </c>
    </row>
    <row r="5" spans="1:2" s="21" customFormat="1" ht="19.5" customHeight="1">
      <c r="A5" s="91" t="s">
        <v>1269</v>
      </c>
      <c r="B5" s="33">
        <v>982097</v>
      </c>
    </row>
    <row r="6" spans="1:2" s="21" customFormat="1" ht="19.5" customHeight="1">
      <c r="A6" s="31" t="s">
        <v>1270</v>
      </c>
      <c r="B6" s="33">
        <v>944507</v>
      </c>
    </row>
    <row r="7" spans="1:2" s="21" customFormat="1" ht="19.5" customHeight="1">
      <c r="A7" s="31" t="s">
        <v>1271</v>
      </c>
      <c r="B7" s="33"/>
    </row>
    <row r="8" spans="1:2" s="21" customFormat="1" ht="19.5" customHeight="1">
      <c r="A8" s="31" t="s">
        <v>1272</v>
      </c>
      <c r="B8" s="33">
        <v>651</v>
      </c>
    </row>
    <row r="9" spans="1:2" s="21" customFormat="1" ht="19.5" customHeight="1">
      <c r="A9" s="31" t="s">
        <v>1273</v>
      </c>
      <c r="B9" s="33">
        <v>788</v>
      </c>
    </row>
    <row r="10" spans="1:2" s="21" customFormat="1" ht="19.5" customHeight="1">
      <c r="A10" s="31" t="s">
        <v>1274</v>
      </c>
      <c r="B10" s="33">
        <v>16216</v>
      </c>
    </row>
    <row r="11" spans="1:2" s="21" customFormat="1" ht="19.5" customHeight="1">
      <c r="A11" s="31" t="s">
        <v>1275</v>
      </c>
      <c r="B11" s="33">
        <v>8121</v>
      </c>
    </row>
    <row r="12" spans="1:2" s="21" customFormat="1" ht="19.5" customHeight="1">
      <c r="A12" s="31" t="s">
        <v>1276</v>
      </c>
      <c r="B12" s="33"/>
    </row>
    <row r="13" spans="1:2" s="21" customFormat="1" ht="19.5" customHeight="1">
      <c r="A13" s="31" t="s">
        <v>1277</v>
      </c>
      <c r="B13" s="33">
        <v>11814</v>
      </c>
    </row>
    <row r="14" spans="1:2" s="21" customFormat="1" ht="19.5" customHeight="1">
      <c r="A14" s="31" t="s">
        <v>1278</v>
      </c>
      <c r="B14" s="33">
        <v>518979</v>
      </c>
    </row>
    <row r="15" spans="1:2" s="21" customFormat="1" ht="19.5" customHeight="1">
      <c r="A15" s="31" t="s">
        <v>1279</v>
      </c>
      <c r="B15" s="33">
        <v>63027</v>
      </c>
    </row>
    <row r="16" spans="1:2" s="21" customFormat="1" ht="19.5" customHeight="1">
      <c r="A16" s="31" t="s">
        <v>1280</v>
      </c>
      <c r="B16" s="33">
        <v>3500</v>
      </c>
    </row>
    <row r="17" spans="1:2" s="21" customFormat="1" ht="19.5" customHeight="1">
      <c r="A17" s="31" t="s">
        <v>1281</v>
      </c>
      <c r="B17" s="33">
        <v>85809</v>
      </c>
    </row>
    <row r="18" spans="1:2" s="21" customFormat="1" ht="24.75" customHeight="1">
      <c r="A18" s="36" t="s">
        <v>1282</v>
      </c>
      <c r="B18" s="37">
        <f>B5+B14+B15+B16+B17</f>
        <v>1653412</v>
      </c>
    </row>
    <row r="19" spans="1:2" ht="30" customHeight="1">
      <c r="A19" s="38"/>
      <c r="B19" s="38"/>
    </row>
    <row r="20" spans="1:2" ht="30" customHeight="1">
      <c r="A20" s="38"/>
      <c r="B20" s="38"/>
    </row>
    <row r="21" ht="30" customHeight="1"/>
    <row r="22" ht="30" customHeight="1"/>
    <row r="23" ht="30" customHeight="1"/>
    <row r="24" ht="30" customHeight="1"/>
    <row r="25" ht="30" customHeight="1"/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0"/>
  <sheetViews>
    <sheetView workbookViewId="0" topLeftCell="A67">
      <selection activeCell="E20" sqref="E20"/>
    </sheetView>
  </sheetViews>
  <sheetFormatPr defaultColWidth="9.00390625" defaultRowHeight="14.25"/>
  <cols>
    <col min="1" max="1" width="63.125" style="0" customWidth="1"/>
    <col min="2" max="2" width="25.625" style="132" customWidth="1"/>
  </cols>
  <sheetData>
    <row r="1" ht="14.25">
      <c r="A1" s="21" t="s">
        <v>1283</v>
      </c>
    </row>
    <row r="2" spans="1:2" ht="30.75" customHeight="1">
      <c r="A2" s="23" t="s">
        <v>1284</v>
      </c>
      <c r="B2" s="23"/>
    </row>
    <row r="3" spans="1:2" ht="18.75" customHeight="1">
      <c r="A3" s="24"/>
      <c r="B3" s="25" t="s">
        <v>33</v>
      </c>
    </row>
    <row r="4" spans="1:2" ht="24.75" customHeight="1">
      <c r="A4" s="89" t="s">
        <v>34</v>
      </c>
      <c r="B4" s="90" t="s">
        <v>35</v>
      </c>
    </row>
    <row r="5" spans="1:2" ht="19.5" customHeight="1">
      <c r="A5" s="91" t="s">
        <v>1285</v>
      </c>
      <c r="B5" s="33">
        <v>878644</v>
      </c>
    </row>
    <row r="6" spans="1:2" ht="19.5" customHeight="1">
      <c r="A6" s="31" t="s">
        <v>1286</v>
      </c>
      <c r="B6" s="33">
        <v>452</v>
      </c>
    </row>
    <row r="7" spans="1:2" ht="19.5" customHeight="1">
      <c r="A7" s="31" t="s">
        <v>1287</v>
      </c>
      <c r="B7" s="33">
        <v>452</v>
      </c>
    </row>
    <row r="8" spans="1:2" ht="19.5" customHeight="1">
      <c r="A8" s="31" t="s">
        <v>1288</v>
      </c>
      <c r="B8" s="33">
        <v>142</v>
      </c>
    </row>
    <row r="9" spans="1:2" ht="19.5" customHeight="1">
      <c r="A9" s="31" t="s">
        <v>1289</v>
      </c>
      <c r="B9" s="33">
        <v>79</v>
      </c>
    </row>
    <row r="10" spans="1:2" ht="19.5" customHeight="1">
      <c r="A10" s="31" t="s">
        <v>1290</v>
      </c>
      <c r="B10" s="33">
        <v>231</v>
      </c>
    </row>
    <row r="11" spans="1:2" ht="19.5" customHeight="1">
      <c r="A11" s="31" t="s">
        <v>1291</v>
      </c>
      <c r="B11" s="33">
        <v>28439</v>
      </c>
    </row>
    <row r="12" spans="1:2" ht="19.5" customHeight="1">
      <c r="A12" s="31" t="s">
        <v>1292</v>
      </c>
      <c r="B12" s="33">
        <f>SUM(B13:B15)</f>
        <v>27978</v>
      </c>
    </row>
    <row r="13" spans="1:2" ht="19.5" customHeight="1">
      <c r="A13" s="31" t="s">
        <v>1293</v>
      </c>
      <c r="B13" s="33">
        <v>13811</v>
      </c>
    </row>
    <row r="14" spans="1:2" ht="19.5" customHeight="1">
      <c r="A14" s="31" t="s">
        <v>1294</v>
      </c>
      <c r="B14" s="33">
        <v>9069</v>
      </c>
    </row>
    <row r="15" spans="1:2" ht="19.5" customHeight="1">
      <c r="A15" s="31" t="s">
        <v>1295</v>
      </c>
      <c r="B15" s="33">
        <v>5098</v>
      </c>
    </row>
    <row r="16" spans="1:2" ht="19.5" customHeight="1">
      <c r="A16" s="31" t="s">
        <v>1296</v>
      </c>
      <c r="B16" s="33">
        <f>SUM(B17:B18)</f>
        <v>461</v>
      </c>
    </row>
    <row r="17" spans="1:2" ht="19.5" customHeight="1">
      <c r="A17" s="31" t="s">
        <v>1293</v>
      </c>
      <c r="B17" s="33">
        <v>23</v>
      </c>
    </row>
    <row r="18" spans="1:2" ht="19.5" customHeight="1">
      <c r="A18" s="31" t="s">
        <v>1294</v>
      </c>
      <c r="B18" s="33">
        <v>438</v>
      </c>
    </row>
    <row r="19" spans="1:2" ht="19.5" customHeight="1">
      <c r="A19" s="31" t="s">
        <v>1297</v>
      </c>
      <c r="B19" s="33">
        <v>785836</v>
      </c>
    </row>
    <row r="20" spans="1:2" ht="19.5" customHeight="1">
      <c r="A20" s="31" t="s">
        <v>1298</v>
      </c>
      <c r="B20" s="33">
        <f>SUM(B21:B30)</f>
        <v>755492</v>
      </c>
    </row>
    <row r="21" spans="1:2" ht="19.5" customHeight="1">
      <c r="A21" s="31" t="s">
        <v>1299</v>
      </c>
      <c r="B21" s="33">
        <v>255447</v>
      </c>
    </row>
    <row r="22" spans="1:2" ht="19.5" customHeight="1">
      <c r="A22" s="31" t="s">
        <v>1300</v>
      </c>
      <c r="B22" s="33">
        <v>150389</v>
      </c>
    </row>
    <row r="23" spans="1:2" ht="19.5" customHeight="1">
      <c r="A23" s="31" t="s">
        <v>1301</v>
      </c>
      <c r="B23" s="33">
        <v>45922</v>
      </c>
    </row>
    <row r="24" spans="1:2" ht="19.5" customHeight="1">
      <c r="A24" s="31" t="s">
        <v>1302</v>
      </c>
      <c r="B24" s="33">
        <v>12615</v>
      </c>
    </row>
    <row r="25" spans="1:2" ht="19.5" customHeight="1">
      <c r="A25" s="31" t="s">
        <v>1303</v>
      </c>
      <c r="B25" s="33">
        <v>8422</v>
      </c>
    </row>
    <row r="26" spans="1:2" ht="19.5" customHeight="1">
      <c r="A26" s="31" t="s">
        <v>1304</v>
      </c>
      <c r="B26" s="33">
        <v>10478</v>
      </c>
    </row>
    <row r="27" spans="1:2" ht="19.5" customHeight="1">
      <c r="A27" s="31" t="s">
        <v>1305</v>
      </c>
      <c r="B27" s="33">
        <v>538</v>
      </c>
    </row>
    <row r="28" spans="1:2" ht="19.5" customHeight="1">
      <c r="A28" s="31" t="s">
        <v>1306</v>
      </c>
      <c r="B28" s="33">
        <v>5328</v>
      </c>
    </row>
    <row r="29" spans="1:2" ht="19.5" customHeight="1">
      <c r="A29" s="31" t="s">
        <v>1307</v>
      </c>
      <c r="B29" s="33">
        <v>6</v>
      </c>
    </row>
    <row r="30" spans="1:2" ht="19.5" customHeight="1">
      <c r="A30" s="31" t="s">
        <v>1308</v>
      </c>
      <c r="B30" s="33">
        <v>266347</v>
      </c>
    </row>
    <row r="31" spans="1:2" ht="19.5" customHeight="1">
      <c r="A31" s="31" t="s">
        <v>1309</v>
      </c>
      <c r="B31" s="33">
        <f>SUM(B32:B33)</f>
        <v>1526</v>
      </c>
    </row>
    <row r="32" spans="1:2" ht="19.5" customHeight="1">
      <c r="A32" s="31" t="s">
        <v>1299</v>
      </c>
      <c r="B32" s="33">
        <v>526</v>
      </c>
    </row>
    <row r="33" spans="1:2" ht="19.5" customHeight="1">
      <c r="A33" s="31" t="s">
        <v>1300</v>
      </c>
      <c r="B33" s="33">
        <v>1000</v>
      </c>
    </row>
    <row r="34" spans="1:2" ht="19.5" customHeight="1">
      <c r="A34" s="31" t="s">
        <v>1310</v>
      </c>
      <c r="B34" s="33">
        <v>3566</v>
      </c>
    </row>
    <row r="35" spans="1:2" ht="19.5" customHeight="1">
      <c r="A35" s="31" t="s">
        <v>1311</v>
      </c>
      <c r="B35" s="33">
        <f>SUM(B36:B40)</f>
        <v>16432</v>
      </c>
    </row>
    <row r="36" spans="1:2" ht="19.5" customHeight="1">
      <c r="A36" s="31" t="s">
        <v>1312</v>
      </c>
      <c r="B36" s="33">
        <v>1882</v>
      </c>
    </row>
    <row r="37" spans="1:2" ht="19.5" customHeight="1">
      <c r="A37" s="31" t="s">
        <v>1313</v>
      </c>
      <c r="B37" s="33">
        <v>130</v>
      </c>
    </row>
    <row r="38" spans="1:2" ht="19.5" customHeight="1">
      <c r="A38" s="31" t="s">
        <v>1314</v>
      </c>
      <c r="B38" s="33">
        <v>27</v>
      </c>
    </row>
    <row r="39" spans="1:2" ht="19.5" customHeight="1">
      <c r="A39" s="31" t="s">
        <v>1315</v>
      </c>
      <c r="B39" s="33">
        <v>200</v>
      </c>
    </row>
    <row r="40" spans="1:2" ht="19.5" customHeight="1">
      <c r="A40" s="31" t="s">
        <v>1316</v>
      </c>
      <c r="B40" s="33">
        <v>14193</v>
      </c>
    </row>
    <row r="41" spans="1:2" ht="19.5" customHeight="1">
      <c r="A41" s="31" t="s">
        <v>1317</v>
      </c>
      <c r="B41" s="33">
        <f>SUM(B42:B44)</f>
        <v>8820</v>
      </c>
    </row>
    <row r="42" spans="1:2" ht="19.5" customHeight="1">
      <c r="A42" s="31" t="s">
        <v>1318</v>
      </c>
      <c r="B42" s="33">
        <v>7759</v>
      </c>
    </row>
    <row r="43" spans="1:2" ht="19.5" customHeight="1">
      <c r="A43" s="31" t="s">
        <v>1319</v>
      </c>
      <c r="B43" s="33">
        <v>20</v>
      </c>
    </row>
    <row r="44" spans="1:2" ht="19.5" customHeight="1">
      <c r="A44" s="31" t="s">
        <v>1320</v>
      </c>
      <c r="B44" s="33">
        <v>1041</v>
      </c>
    </row>
    <row r="45" spans="1:2" ht="19.5" customHeight="1">
      <c r="A45" s="31" t="s">
        <v>1321</v>
      </c>
      <c r="B45" s="33">
        <v>2440</v>
      </c>
    </row>
    <row r="46" spans="1:2" ht="19.5" customHeight="1">
      <c r="A46" s="31" t="s">
        <v>1322</v>
      </c>
      <c r="B46" s="33">
        <f>SUM(B47:B49)</f>
        <v>2440</v>
      </c>
    </row>
    <row r="47" spans="1:2" ht="19.5" customHeight="1">
      <c r="A47" s="31" t="s">
        <v>1294</v>
      </c>
      <c r="B47" s="33">
        <v>2039</v>
      </c>
    </row>
    <row r="48" spans="1:2" ht="19.5" customHeight="1">
      <c r="A48" s="31" t="s">
        <v>1323</v>
      </c>
      <c r="B48" s="33">
        <v>274</v>
      </c>
    </row>
    <row r="49" spans="1:2" ht="19.5" customHeight="1">
      <c r="A49" s="31" t="s">
        <v>1324</v>
      </c>
      <c r="B49" s="33">
        <v>127</v>
      </c>
    </row>
    <row r="50" spans="1:2" ht="19.5" customHeight="1">
      <c r="A50" s="31" t="s">
        <v>1325</v>
      </c>
      <c r="B50" s="33">
        <v>60</v>
      </c>
    </row>
    <row r="51" spans="1:2" ht="19.5" customHeight="1">
      <c r="A51" s="31" t="s">
        <v>1326</v>
      </c>
      <c r="B51" s="33">
        <v>60</v>
      </c>
    </row>
    <row r="52" spans="1:2" ht="19.5" customHeight="1">
      <c r="A52" s="31" t="s">
        <v>1327</v>
      </c>
      <c r="B52" s="33">
        <v>60</v>
      </c>
    </row>
    <row r="53" spans="1:2" ht="19.5" customHeight="1">
      <c r="A53" s="31" t="s">
        <v>1328</v>
      </c>
      <c r="B53" s="33">
        <v>486</v>
      </c>
    </row>
    <row r="54" spans="1:2" ht="19.5" customHeight="1">
      <c r="A54" s="31" t="s">
        <v>1329</v>
      </c>
      <c r="B54" s="33">
        <v>486</v>
      </c>
    </row>
    <row r="55" spans="1:2" ht="19.5" customHeight="1">
      <c r="A55" s="31" t="s">
        <v>1330</v>
      </c>
      <c r="B55" s="33">
        <v>486</v>
      </c>
    </row>
    <row r="56" spans="1:2" ht="19.5" customHeight="1">
      <c r="A56" s="31" t="s">
        <v>1331</v>
      </c>
      <c r="B56" s="33">
        <v>35635</v>
      </c>
    </row>
    <row r="57" spans="1:2" ht="19.5" customHeight="1">
      <c r="A57" s="31" t="s">
        <v>1332</v>
      </c>
      <c r="B57" s="33">
        <v>10788</v>
      </c>
    </row>
    <row r="58" spans="1:2" ht="19.5" customHeight="1">
      <c r="A58" s="31" t="s">
        <v>1333</v>
      </c>
      <c r="B58" s="33">
        <v>1281</v>
      </c>
    </row>
    <row r="59" spans="1:2" ht="19.5" customHeight="1">
      <c r="A59" s="31" t="s">
        <v>1334</v>
      </c>
      <c r="B59" s="33">
        <v>793</v>
      </c>
    </row>
    <row r="60" spans="1:2" ht="19.5" customHeight="1">
      <c r="A60" s="31" t="s">
        <v>1335</v>
      </c>
      <c r="B60" s="33">
        <v>348</v>
      </c>
    </row>
    <row r="61" spans="1:2" ht="19.5" customHeight="1">
      <c r="A61" s="31" t="s">
        <v>1336</v>
      </c>
      <c r="B61" s="33">
        <v>138</v>
      </c>
    </row>
    <row r="62" spans="1:2" ht="19.5" customHeight="1">
      <c r="A62" s="31" t="s">
        <v>1337</v>
      </c>
      <c r="B62" s="33">
        <v>2</v>
      </c>
    </row>
    <row r="63" spans="1:2" ht="19.5" customHeight="1">
      <c r="A63" s="31" t="s">
        <v>1338</v>
      </c>
      <c r="B63" s="33">
        <v>23566</v>
      </c>
    </row>
    <row r="64" spans="1:2" ht="19.5" customHeight="1">
      <c r="A64" s="31" t="s">
        <v>1339</v>
      </c>
      <c r="B64" s="33">
        <v>9003</v>
      </c>
    </row>
    <row r="65" spans="1:2" ht="19.5" customHeight="1">
      <c r="A65" s="31" t="s">
        <v>1340</v>
      </c>
      <c r="B65" s="33">
        <v>9365</v>
      </c>
    </row>
    <row r="66" spans="1:2" ht="19.5" customHeight="1">
      <c r="A66" s="31" t="s">
        <v>1341</v>
      </c>
      <c r="B66" s="33">
        <v>424</v>
      </c>
    </row>
    <row r="67" spans="1:2" ht="19.5" customHeight="1">
      <c r="A67" s="31" t="s">
        <v>1342</v>
      </c>
      <c r="B67" s="33">
        <v>726</v>
      </c>
    </row>
    <row r="68" spans="1:2" ht="19.5" customHeight="1">
      <c r="A68" s="31" t="s">
        <v>1343</v>
      </c>
      <c r="B68" s="33">
        <v>3000</v>
      </c>
    </row>
    <row r="69" spans="1:2" ht="19.5" customHeight="1">
      <c r="A69" s="31" t="s">
        <v>1344</v>
      </c>
      <c r="B69" s="33">
        <v>612</v>
      </c>
    </row>
    <row r="70" spans="1:2" ht="19.5" customHeight="1">
      <c r="A70" s="31" t="s">
        <v>1345</v>
      </c>
      <c r="B70" s="33">
        <v>436</v>
      </c>
    </row>
    <row r="71" spans="1:2" ht="19.5" customHeight="1">
      <c r="A71" s="31" t="s">
        <v>1346</v>
      </c>
      <c r="B71" s="33">
        <v>25296</v>
      </c>
    </row>
    <row r="72" spans="1:2" ht="19.5" customHeight="1">
      <c r="A72" s="31" t="s">
        <v>1347</v>
      </c>
      <c r="B72" s="33">
        <v>25296</v>
      </c>
    </row>
    <row r="73" spans="1:2" ht="19.5" customHeight="1">
      <c r="A73" s="31" t="s">
        <v>1348</v>
      </c>
      <c r="B73" s="33">
        <v>25296</v>
      </c>
    </row>
    <row r="74" spans="1:2" ht="19.5" customHeight="1">
      <c r="A74" s="31" t="s">
        <v>1349</v>
      </c>
      <c r="B74" s="33">
        <v>882</v>
      </c>
    </row>
    <row r="75" spans="1:2" ht="19.5" customHeight="1">
      <c r="A75" s="31" t="s">
        <v>1350</v>
      </c>
      <c r="B75" s="33">
        <v>266781</v>
      </c>
    </row>
    <row r="76" spans="1:2" ht="19.5" customHeight="1">
      <c r="A76" s="31" t="s">
        <v>1351</v>
      </c>
      <c r="B76" s="33">
        <v>383379</v>
      </c>
    </row>
    <row r="77" spans="1:2" ht="19.5" customHeight="1">
      <c r="A77" s="87" t="s">
        <v>1352</v>
      </c>
      <c r="B77" s="33">
        <v>123726</v>
      </c>
    </row>
    <row r="78" spans="1:2" ht="24.75" customHeight="1">
      <c r="A78" s="36" t="s">
        <v>1353</v>
      </c>
      <c r="B78" s="37">
        <f>B5+B74+B75+B76+B77</f>
        <v>1653412</v>
      </c>
    </row>
    <row r="79" spans="1:2" ht="30" customHeight="1">
      <c r="A79" s="38"/>
      <c r="B79" s="95"/>
    </row>
    <row r="80" spans="1:2" ht="30" customHeight="1">
      <c r="A80" s="38"/>
      <c r="B80" s="95"/>
    </row>
    <row r="81" ht="30" customHeight="1"/>
    <row r="82" ht="30" customHeight="1"/>
    <row r="83" ht="30" customHeight="1"/>
    <row r="84" ht="30" customHeight="1"/>
    <row r="85" ht="30" customHeight="1"/>
  </sheetData>
  <sheetProtection/>
  <mergeCells count="1">
    <mergeCell ref="A2:B2"/>
  </mergeCells>
  <printOptions horizontalCentered="1"/>
  <pageMargins left="0.39" right="0.39" top="0.39" bottom="0.39" header="0.2" footer="0.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G11" sqref="G11"/>
    </sheetView>
  </sheetViews>
  <sheetFormatPr defaultColWidth="9.00390625" defaultRowHeight="14.25"/>
  <cols>
    <col min="1" max="1" width="32.375" style="0" customWidth="1"/>
    <col min="2" max="3" width="18.625" style="0" customWidth="1"/>
  </cols>
  <sheetData>
    <row r="1" spans="1:2" ht="14.25">
      <c r="A1" s="21" t="s">
        <v>1354</v>
      </c>
      <c r="B1" s="21"/>
    </row>
    <row r="2" spans="1:3" ht="46.5" customHeight="1">
      <c r="A2" s="23" t="s">
        <v>1355</v>
      </c>
      <c r="B2" s="23"/>
      <c r="C2" s="23"/>
    </row>
    <row r="3" spans="1:3" s="21" customFormat="1" ht="27" customHeight="1">
      <c r="A3" s="130"/>
      <c r="B3" s="130"/>
      <c r="C3" s="131" t="s">
        <v>33</v>
      </c>
    </row>
    <row r="4" spans="1:3" s="21" customFormat="1" ht="24.75" customHeight="1">
      <c r="A4" s="89" t="s">
        <v>34</v>
      </c>
      <c r="B4" s="69" t="s">
        <v>1356</v>
      </c>
      <c r="C4" s="90" t="s">
        <v>35</v>
      </c>
    </row>
    <row r="5" spans="1:3" s="21" customFormat="1" ht="19.5" customHeight="1">
      <c r="A5" s="91" t="s">
        <v>1269</v>
      </c>
      <c r="B5" s="127">
        <f>SUM(B6:B9)</f>
        <v>135500</v>
      </c>
      <c r="C5" s="33">
        <f>SUM(C6:C9)</f>
        <v>453628</v>
      </c>
    </row>
    <row r="6" spans="1:3" s="21" customFormat="1" ht="19.5" customHeight="1">
      <c r="A6" s="31" t="s">
        <v>1270</v>
      </c>
      <c r="B6" s="127">
        <v>126000</v>
      </c>
      <c r="C6" s="33">
        <v>438553</v>
      </c>
    </row>
    <row r="7" spans="1:3" s="21" customFormat="1" ht="19.5" customHeight="1">
      <c r="A7" s="31" t="s">
        <v>1273</v>
      </c>
      <c r="B7" s="127"/>
      <c r="C7" s="33">
        <v>537</v>
      </c>
    </row>
    <row r="8" spans="1:3" s="21" customFormat="1" ht="19.5" customHeight="1">
      <c r="A8" s="31" t="s">
        <v>1274</v>
      </c>
      <c r="B8" s="127">
        <v>6000</v>
      </c>
      <c r="C8" s="33">
        <v>10310</v>
      </c>
    </row>
    <row r="9" spans="1:3" s="21" customFormat="1" ht="19.5" customHeight="1">
      <c r="A9" s="31" t="s">
        <v>1275</v>
      </c>
      <c r="B9" s="127">
        <v>3500</v>
      </c>
      <c r="C9" s="33">
        <v>4228</v>
      </c>
    </row>
    <row r="10" spans="1:3" s="21" customFormat="1" ht="19.5" customHeight="1">
      <c r="A10" s="31" t="s">
        <v>1278</v>
      </c>
      <c r="B10" s="127"/>
      <c r="C10" s="33">
        <v>434702</v>
      </c>
    </row>
    <row r="11" spans="1:3" s="21" customFormat="1" ht="19.5" customHeight="1">
      <c r="A11" s="31" t="s">
        <v>1279</v>
      </c>
      <c r="B11" s="127"/>
      <c r="C11" s="33">
        <v>-24909</v>
      </c>
    </row>
    <row r="12" spans="1:3" s="21" customFormat="1" ht="19.5" customHeight="1">
      <c r="A12" s="31" t="s">
        <v>1357</v>
      </c>
      <c r="B12" s="127"/>
      <c r="C12" s="33">
        <v>10079</v>
      </c>
    </row>
    <row r="13" spans="1:3" s="21" customFormat="1" ht="24.75" customHeight="1">
      <c r="A13" s="93" t="s">
        <v>1282</v>
      </c>
      <c r="B13" s="65">
        <f>B5+B10+B11+B12</f>
        <v>135500</v>
      </c>
      <c r="C13" s="94">
        <f>C5+C10+C11+C12</f>
        <v>873500</v>
      </c>
    </row>
    <row r="14" spans="1:3" ht="30" customHeight="1">
      <c r="A14" s="38"/>
      <c r="B14" s="38"/>
      <c r="C14" s="38"/>
    </row>
    <row r="15" spans="1:3" ht="30" customHeight="1">
      <c r="A15" s="38"/>
      <c r="B15" s="38"/>
      <c r="C15" s="38"/>
    </row>
    <row r="16" ht="30" customHeight="1"/>
    <row r="17" ht="30" customHeight="1"/>
    <row r="18" ht="30" customHeight="1"/>
    <row r="19" ht="30" customHeight="1"/>
    <row r="20" ht="30" customHeight="1"/>
  </sheetData>
  <sheetProtection/>
  <mergeCells count="1">
    <mergeCell ref="A2:C2"/>
  </mergeCells>
  <printOptions horizontalCentered="1"/>
  <pageMargins left="0.39" right="0.39" top="0.98" bottom="0.98" header="0.51" footer="0.51"/>
  <pageSetup horizontalDpi="600" verticalDpi="600" orientation="portrait" paperSize="9"/>
  <ignoredErrors>
    <ignoredError sqref="C5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21">
      <selection activeCell="G19" sqref="G19"/>
    </sheetView>
  </sheetViews>
  <sheetFormatPr defaultColWidth="9.00390625" defaultRowHeight="14.25"/>
  <cols>
    <col min="1" max="1" width="59.25390625" style="0" customWidth="1"/>
    <col min="2" max="3" width="12.625" style="0" customWidth="1"/>
  </cols>
  <sheetData>
    <row r="1" spans="1:2" ht="14.25">
      <c r="A1" s="21" t="s">
        <v>1358</v>
      </c>
      <c r="B1" s="21"/>
    </row>
    <row r="2" spans="1:3" ht="26.25" customHeight="1">
      <c r="A2" s="23" t="s">
        <v>1359</v>
      </c>
      <c r="B2" s="23"/>
      <c r="C2" s="23"/>
    </row>
    <row r="3" spans="1:3" ht="17.25" customHeight="1">
      <c r="A3" s="24"/>
      <c r="B3" s="24"/>
      <c r="C3" s="25" t="s">
        <v>33</v>
      </c>
    </row>
    <row r="4" spans="1:3" ht="22.5" customHeight="1">
      <c r="A4" s="89" t="s">
        <v>34</v>
      </c>
      <c r="B4" s="69" t="s">
        <v>1356</v>
      </c>
      <c r="C4" s="90" t="s">
        <v>35</v>
      </c>
    </row>
    <row r="5" spans="1:3" ht="18" customHeight="1">
      <c r="A5" s="91" t="s">
        <v>1285</v>
      </c>
      <c r="B5" s="125">
        <f>B6+B10+B24+B27+B37</f>
        <v>135500</v>
      </c>
      <c r="C5" s="126">
        <f>C6+C10+C24+C27+C37</f>
        <v>403962</v>
      </c>
    </row>
    <row r="6" spans="1:3" ht="18" customHeight="1">
      <c r="A6" s="31" t="s">
        <v>1286</v>
      </c>
      <c r="B6" s="127"/>
      <c r="C6" s="33">
        <f>C7</f>
        <v>55</v>
      </c>
    </row>
    <row r="7" spans="1:3" ht="18" customHeight="1">
      <c r="A7" s="31" t="s">
        <v>1287</v>
      </c>
      <c r="B7" s="127"/>
      <c r="C7" s="33">
        <f>SUM(C8:C9)</f>
        <v>55</v>
      </c>
    </row>
    <row r="8" spans="1:3" ht="18" customHeight="1">
      <c r="A8" s="31" t="s">
        <v>1288</v>
      </c>
      <c r="B8" s="127"/>
      <c r="C8" s="33">
        <v>12</v>
      </c>
    </row>
    <row r="9" spans="1:3" ht="18" customHeight="1">
      <c r="A9" s="31" t="s">
        <v>1290</v>
      </c>
      <c r="B9" s="127"/>
      <c r="C9" s="33">
        <v>43</v>
      </c>
    </row>
    <row r="10" spans="1:3" ht="18" customHeight="1">
      <c r="A10" s="31" t="s">
        <v>1297</v>
      </c>
      <c r="B10" s="127">
        <v>135500</v>
      </c>
      <c r="C10" s="33">
        <f>C11+C19+C22</f>
        <v>373214</v>
      </c>
    </row>
    <row r="11" spans="1:3" ht="18" customHeight="1">
      <c r="A11" s="31" t="s">
        <v>1298</v>
      </c>
      <c r="B11" s="127">
        <v>126000</v>
      </c>
      <c r="C11" s="33">
        <f>SUM(C12:C18)</f>
        <v>356745</v>
      </c>
    </row>
    <row r="12" spans="1:3" ht="18" customHeight="1">
      <c r="A12" s="31" t="s">
        <v>1299</v>
      </c>
      <c r="B12" s="127">
        <v>126000</v>
      </c>
      <c r="C12" s="33">
        <v>97727</v>
      </c>
    </row>
    <row r="13" spans="1:3" ht="18" customHeight="1">
      <c r="A13" s="31" t="s">
        <v>1300</v>
      </c>
      <c r="B13" s="127"/>
      <c r="C13" s="33">
        <v>53000</v>
      </c>
    </row>
    <row r="14" spans="1:3" ht="18" customHeight="1">
      <c r="A14" s="31" t="s">
        <v>1302</v>
      </c>
      <c r="B14" s="127"/>
      <c r="C14" s="33">
        <v>52</v>
      </c>
    </row>
    <row r="15" spans="1:3" ht="18" customHeight="1">
      <c r="A15" s="31" t="s">
        <v>1303</v>
      </c>
      <c r="B15" s="127"/>
      <c r="C15" s="33">
        <v>4000</v>
      </c>
    </row>
    <row r="16" spans="1:3" ht="18" customHeight="1">
      <c r="A16" s="31" t="s">
        <v>1304</v>
      </c>
      <c r="B16" s="127"/>
      <c r="C16" s="33">
        <v>2942</v>
      </c>
    </row>
    <row r="17" spans="1:3" ht="18" customHeight="1">
      <c r="A17" s="31" t="s">
        <v>1305</v>
      </c>
      <c r="B17" s="127"/>
      <c r="C17" s="33">
        <v>538</v>
      </c>
    </row>
    <row r="18" spans="1:3" ht="18" customHeight="1">
      <c r="A18" s="31" t="s">
        <v>1308</v>
      </c>
      <c r="B18" s="127"/>
      <c r="C18" s="33">
        <v>198486</v>
      </c>
    </row>
    <row r="19" spans="1:3" ht="18" customHeight="1">
      <c r="A19" s="31" t="s">
        <v>1311</v>
      </c>
      <c r="B19" s="127">
        <v>6000</v>
      </c>
      <c r="C19" s="33">
        <f>SUM(C20:C21)</f>
        <v>12574</v>
      </c>
    </row>
    <row r="20" spans="1:3" ht="18" customHeight="1">
      <c r="A20" s="31" t="s">
        <v>1312</v>
      </c>
      <c r="B20" s="127"/>
      <c r="C20" s="33">
        <v>300</v>
      </c>
    </row>
    <row r="21" spans="1:3" ht="18" customHeight="1">
      <c r="A21" s="31" t="s">
        <v>1316</v>
      </c>
      <c r="B21" s="127">
        <v>6000</v>
      </c>
      <c r="C21" s="33">
        <v>12274</v>
      </c>
    </row>
    <row r="22" spans="1:3" ht="18" customHeight="1">
      <c r="A22" s="31" t="s">
        <v>1317</v>
      </c>
      <c r="B22" s="127">
        <v>3500</v>
      </c>
      <c r="C22" s="33">
        <v>3895</v>
      </c>
    </row>
    <row r="23" spans="1:3" ht="18" customHeight="1">
      <c r="A23" s="31" t="s">
        <v>1318</v>
      </c>
      <c r="B23" s="127">
        <v>3500</v>
      </c>
      <c r="C23" s="33">
        <v>3895</v>
      </c>
    </row>
    <row r="24" spans="1:3" ht="18" customHeight="1">
      <c r="A24" s="31" t="s">
        <v>1360</v>
      </c>
      <c r="B24" s="127"/>
      <c r="C24" s="33">
        <v>60</v>
      </c>
    </row>
    <row r="25" spans="1:3" ht="18" customHeight="1">
      <c r="A25" s="31" t="s">
        <v>1361</v>
      </c>
      <c r="B25" s="127"/>
      <c r="C25" s="33">
        <v>60</v>
      </c>
    </row>
    <row r="26" spans="1:3" ht="18" customHeight="1">
      <c r="A26" s="31" t="s">
        <v>1327</v>
      </c>
      <c r="B26" s="127"/>
      <c r="C26" s="33">
        <v>60</v>
      </c>
    </row>
    <row r="27" spans="1:3" ht="18" customHeight="1">
      <c r="A27" s="31" t="s">
        <v>1331</v>
      </c>
      <c r="B27" s="127"/>
      <c r="C27" s="33">
        <f>C28+C32</f>
        <v>9732</v>
      </c>
    </row>
    <row r="28" spans="1:3" ht="18" customHeight="1">
      <c r="A28" s="31" t="s">
        <v>1333</v>
      </c>
      <c r="B28" s="127"/>
      <c r="C28" s="33">
        <f>SUM(C29:C31)</f>
        <v>1260</v>
      </c>
    </row>
    <row r="29" spans="1:3" ht="18" customHeight="1">
      <c r="A29" s="31" t="s">
        <v>1334</v>
      </c>
      <c r="B29" s="127"/>
      <c r="C29" s="33">
        <v>793</v>
      </c>
    </row>
    <row r="30" spans="1:3" ht="18" customHeight="1">
      <c r="A30" s="31" t="s">
        <v>1335</v>
      </c>
      <c r="B30" s="127"/>
      <c r="C30" s="33">
        <v>348</v>
      </c>
    </row>
    <row r="31" spans="1:3" ht="18" customHeight="1">
      <c r="A31" s="31" t="s">
        <v>1336</v>
      </c>
      <c r="B31" s="127"/>
      <c r="C31" s="33">
        <v>119</v>
      </c>
    </row>
    <row r="32" spans="1:3" ht="18" customHeight="1">
      <c r="A32" s="31" t="s">
        <v>1338</v>
      </c>
      <c r="B32" s="127"/>
      <c r="C32" s="33">
        <f>SUM(C33:C36)</f>
        <v>8472</v>
      </c>
    </row>
    <row r="33" spans="1:3" ht="18" customHeight="1">
      <c r="A33" s="31" t="s">
        <v>1339</v>
      </c>
      <c r="B33" s="127"/>
      <c r="C33" s="33">
        <v>918</v>
      </c>
    </row>
    <row r="34" spans="1:3" ht="18" customHeight="1">
      <c r="A34" s="31" t="s">
        <v>1340</v>
      </c>
      <c r="B34" s="127"/>
      <c r="C34" s="33">
        <v>7221</v>
      </c>
    </row>
    <row r="35" spans="1:3" ht="18" customHeight="1">
      <c r="A35" s="31" t="s">
        <v>1341</v>
      </c>
      <c r="B35" s="127"/>
      <c r="C35" s="33">
        <v>32</v>
      </c>
    </row>
    <row r="36" spans="1:3" ht="18" customHeight="1">
      <c r="A36" s="31" t="s">
        <v>1342</v>
      </c>
      <c r="B36" s="127"/>
      <c r="C36" s="33">
        <v>301</v>
      </c>
    </row>
    <row r="37" spans="1:3" ht="18" customHeight="1">
      <c r="A37" s="31" t="s">
        <v>1362</v>
      </c>
      <c r="B37" s="127"/>
      <c r="C37" s="33">
        <v>20901</v>
      </c>
    </row>
    <row r="38" spans="1:3" ht="18" customHeight="1">
      <c r="A38" s="31" t="s">
        <v>1363</v>
      </c>
      <c r="B38" s="127"/>
      <c r="C38" s="33">
        <v>20901</v>
      </c>
    </row>
    <row r="39" spans="1:3" ht="18" customHeight="1">
      <c r="A39" s="31" t="s">
        <v>1364</v>
      </c>
      <c r="B39" s="127"/>
      <c r="C39" s="33">
        <v>20901</v>
      </c>
    </row>
    <row r="40" spans="1:3" ht="18" customHeight="1">
      <c r="A40" s="31" t="s">
        <v>1349</v>
      </c>
      <c r="B40" s="127"/>
      <c r="C40" s="33">
        <v>502</v>
      </c>
    </row>
    <row r="41" spans="1:3" ht="18" customHeight="1">
      <c r="A41" s="31" t="s">
        <v>1350</v>
      </c>
      <c r="B41" s="127"/>
      <c r="C41" s="33">
        <v>91667</v>
      </c>
    </row>
    <row r="42" spans="1:3" ht="18" customHeight="1">
      <c r="A42" s="31" t="s">
        <v>1351</v>
      </c>
      <c r="B42" s="128"/>
      <c r="C42" s="33">
        <v>364702</v>
      </c>
    </row>
    <row r="43" spans="1:3" ht="18" customHeight="1">
      <c r="A43" s="87" t="s">
        <v>1352</v>
      </c>
      <c r="B43" s="129"/>
      <c r="C43" s="33">
        <v>12667</v>
      </c>
    </row>
    <row r="44" spans="1:3" s="124" customFormat="1" ht="22.5" customHeight="1">
      <c r="A44" s="36" t="s">
        <v>1365</v>
      </c>
      <c r="B44" s="65">
        <f>B5+B40+B41+B42+B43</f>
        <v>135500</v>
      </c>
      <c r="C44" s="94">
        <f>C5+C40+C41+C42+C43</f>
        <v>873500</v>
      </c>
    </row>
    <row r="45" spans="1:3" ht="30" customHeight="1">
      <c r="A45" s="38"/>
      <c r="B45" s="38"/>
      <c r="C45" s="38"/>
    </row>
    <row r="46" spans="1:3" ht="30" customHeight="1">
      <c r="A46" s="38"/>
      <c r="B46" s="38"/>
      <c r="C46" s="38"/>
    </row>
    <row r="47" ht="30" customHeight="1"/>
    <row r="48" ht="30" customHeight="1"/>
    <row r="49" ht="30" customHeight="1"/>
    <row r="50" ht="30" customHeight="1"/>
    <row r="51" ht="30" customHeight="1"/>
  </sheetData>
  <sheetProtection/>
  <mergeCells count="1">
    <mergeCell ref="A2:C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E8" sqref="E8"/>
    </sheetView>
  </sheetViews>
  <sheetFormatPr defaultColWidth="9.00390625" defaultRowHeight="14.25"/>
  <cols>
    <col min="1" max="1" width="54.125" style="111" customWidth="1"/>
    <col min="2" max="2" width="21.50390625" style="111" customWidth="1"/>
    <col min="3" max="3" width="12.625" style="111" bestFit="1" customWidth="1"/>
    <col min="4" max="16384" width="9.00390625" style="111" customWidth="1"/>
  </cols>
  <sheetData>
    <row r="1" ht="14.25">
      <c r="A1" s="21" t="s">
        <v>1366</v>
      </c>
    </row>
    <row r="2" spans="1:2" ht="30.75" customHeight="1">
      <c r="A2" s="112" t="s">
        <v>1367</v>
      </c>
      <c r="B2" s="112"/>
    </row>
    <row r="3" spans="1:2" ht="18.75" customHeight="1">
      <c r="A3" s="24"/>
      <c r="B3" s="25" t="s">
        <v>33</v>
      </c>
    </row>
    <row r="4" spans="1:2" s="109" customFormat="1" ht="24.75" customHeight="1">
      <c r="A4" s="113" t="s">
        <v>1184</v>
      </c>
      <c r="B4" s="114" t="s">
        <v>35</v>
      </c>
    </row>
    <row r="5" spans="1:2" s="109" customFormat="1" ht="24.75" customHeight="1">
      <c r="A5" s="115" t="s">
        <v>1368</v>
      </c>
      <c r="B5" s="116">
        <f>B6+B8+B11+B14+B16</f>
        <v>38332</v>
      </c>
    </row>
    <row r="6" spans="1:2" s="110" customFormat="1" ht="24.75" customHeight="1">
      <c r="A6" s="117" t="s">
        <v>469</v>
      </c>
      <c r="B6" s="118">
        <f>B7</f>
        <v>76</v>
      </c>
    </row>
    <row r="7" spans="1:2" ht="24.75" customHeight="1">
      <c r="A7" s="119" t="s">
        <v>1369</v>
      </c>
      <c r="B7" s="118">
        <v>76</v>
      </c>
    </row>
    <row r="8" spans="1:2" s="110" customFormat="1" ht="24.75" customHeight="1">
      <c r="A8" s="119" t="s">
        <v>506</v>
      </c>
      <c r="B8" s="118">
        <f>SUM(B9:B10)</f>
        <v>507</v>
      </c>
    </row>
    <row r="9" spans="1:2" ht="24.75" customHeight="1">
      <c r="A9" s="119" t="s">
        <v>1370</v>
      </c>
      <c r="B9" s="118">
        <v>488</v>
      </c>
    </row>
    <row r="10" spans="1:2" ht="24.75" customHeight="1">
      <c r="A10" s="119" t="s">
        <v>1371</v>
      </c>
      <c r="B10" s="118">
        <v>19</v>
      </c>
    </row>
    <row r="11" spans="1:2" s="110" customFormat="1" ht="24.75" customHeight="1">
      <c r="A11" s="119" t="s">
        <v>742</v>
      </c>
      <c r="B11" s="118">
        <f>SUM(B12:B13)</f>
        <v>35064</v>
      </c>
    </row>
    <row r="12" spans="1:2" s="109" customFormat="1" ht="24.75" customHeight="1">
      <c r="A12" s="119" t="s">
        <v>1372</v>
      </c>
      <c r="B12" s="118">
        <v>34775</v>
      </c>
    </row>
    <row r="13" spans="1:2" s="109" customFormat="1" ht="24.75" customHeight="1">
      <c r="A13" s="119" t="s">
        <v>1373</v>
      </c>
      <c r="B13" s="118">
        <v>289</v>
      </c>
    </row>
    <row r="14" spans="1:2" s="110" customFormat="1" ht="24.75" customHeight="1">
      <c r="A14" s="119" t="s">
        <v>763</v>
      </c>
      <c r="B14" s="118">
        <f>B15</f>
        <v>65</v>
      </c>
    </row>
    <row r="15" spans="1:2" s="109" customFormat="1" ht="24.75" customHeight="1">
      <c r="A15" s="119" t="s">
        <v>1374</v>
      </c>
      <c r="B15" s="118">
        <v>65</v>
      </c>
    </row>
    <row r="16" spans="1:2" ht="24.75" customHeight="1">
      <c r="A16" s="119" t="s">
        <v>1219</v>
      </c>
      <c r="B16" s="118">
        <f>SUM(B17:B18)</f>
        <v>2620</v>
      </c>
    </row>
    <row r="17" spans="1:2" ht="24.75" customHeight="1">
      <c r="A17" s="120" t="s">
        <v>1375</v>
      </c>
      <c r="B17" s="121">
        <v>70</v>
      </c>
    </row>
    <row r="18" spans="1:2" ht="24.75" customHeight="1">
      <c r="A18" s="122" t="s">
        <v>1376</v>
      </c>
      <c r="B18" s="123">
        <v>2550</v>
      </c>
    </row>
    <row r="20" ht="14.25">
      <c r="A20" s="120"/>
    </row>
  </sheetData>
  <sheetProtection/>
  <mergeCells count="1">
    <mergeCell ref="A2:B2"/>
  </mergeCells>
  <printOptions horizontalCentered="1"/>
  <pageMargins left="0.38958333333333334" right="0.38958333333333334" top="0.5895833333333333" bottom="0.5895833333333333" header="0.30972222222222223" footer="0.3097222222222222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H19" sqref="H19"/>
    </sheetView>
  </sheetViews>
  <sheetFormatPr defaultColWidth="9.00390625" defaultRowHeight="14.25"/>
  <cols>
    <col min="1" max="1" width="35.375" style="0" customWidth="1"/>
    <col min="2" max="2" width="25.25390625" style="0" customWidth="1"/>
  </cols>
  <sheetData>
    <row r="1" spans="1:2" ht="14.25">
      <c r="A1" s="21" t="s">
        <v>1377</v>
      </c>
      <c r="B1" s="21"/>
    </row>
    <row r="2" spans="1:2" ht="32.25" customHeight="1">
      <c r="A2" s="96" t="s">
        <v>1378</v>
      </c>
      <c r="B2" s="96"/>
    </row>
    <row r="3" spans="1:2" ht="17.25" customHeight="1">
      <c r="A3" s="97"/>
      <c r="B3" s="98" t="s">
        <v>33</v>
      </c>
    </row>
    <row r="4" spans="1:2" s="95" customFormat="1" ht="24.75" customHeight="1">
      <c r="A4" s="99" t="s">
        <v>1248</v>
      </c>
      <c r="B4" s="100" t="s">
        <v>35</v>
      </c>
    </row>
    <row r="5" spans="1:3" s="95" customFormat="1" ht="24.75" customHeight="1">
      <c r="A5" s="101" t="s">
        <v>1223</v>
      </c>
      <c r="B5" s="102">
        <f>SUM(B6:B18)</f>
        <v>38332</v>
      </c>
      <c r="C5" s="103"/>
    </row>
    <row r="6" spans="1:2" s="95" customFormat="1" ht="19.5" customHeight="1">
      <c r="A6" s="104" t="s">
        <v>1254</v>
      </c>
      <c r="B6" s="105">
        <v>1277</v>
      </c>
    </row>
    <row r="7" spans="1:2" s="95" customFormat="1" ht="19.5" customHeight="1">
      <c r="A7" s="104" t="s">
        <v>1255</v>
      </c>
      <c r="B7" s="105">
        <v>846</v>
      </c>
    </row>
    <row r="8" spans="1:2" s="95" customFormat="1" ht="19.5" customHeight="1">
      <c r="A8" s="104" t="s">
        <v>1256</v>
      </c>
      <c r="B8" s="105">
        <v>1405</v>
      </c>
    </row>
    <row r="9" spans="1:2" s="95" customFormat="1" ht="19.5" customHeight="1">
      <c r="A9" s="104" t="s">
        <v>1257</v>
      </c>
      <c r="B9" s="105">
        <v>33130</v>
      </c>
    </row>
    <row r="10" spans="1:2" ht="19.5" customHeight="1">
      <c r="A10" s="106" t="s">
        <v>1258</v>
      </c>
      <c r="B10" s="105">
        <v>441</v>
      </c>
    </row>
    <row r="11" spans="1:2" ht="19.5" customHeight="1">
      <c r="A11" s="104" t="s">
        <v>1259</v>
      </c>
      <c r="B11" s="105">
        <v>231</v>
      </c>
    </row>
    <row r="12" spans="1:2" ht="19.5" customHeight="1">
      <c r="A12" s="104" t="s">
        <v>1260</v>
      </c>
      <c r="B12" s="105">
        <v>168</v>
      </c>
    </row>
    <row r="13" spans="1:2" ht="19.5" customHeight="1">
      <c r="A13" s="104" t="s">
        <v>1261</v>
      </c>
      <c r="B13" s="105">
        <v>74</v>
      </c>
    </row>
    <row r="14" spans="1:2" ht="19.5" customHeight="1">
      <c r="A14" s="104" t="s">
        <v>1262</v>
      </c>
      <c r="B14" s="105">
        <v>158</v>
      </c>
    </row>
    <row r="15" spans="1:2" ht="19.5" customHeight="1">
      <c r="A15" s="104" t="s">
        <v>1263</v>
      </c>
      <c r="B15" s="105">
        <v>116</v>
      </c>
    </row>
    <row r="16" spans="1:2" ht="19.5" customHeight="1">
      <c r="A16" s="106" t="s">
        <v>1264</v>
      </c>
      <c r="B16" s="105">
        <v>299</v>
      </c>
    </row>
    <row r="17" spans="1:2" ht="19.5" customHeight="1">
      <c r="A17" s="104" t="s">
        <v>1265</v>
      </c>
      <c r="B17" s="105">
        <v>83</v>
      </c>
    </row>
    <row r="18" spans="1:2" ht="19.5" customHeight="1">
      <c r="A18" s="107" t="s">
        <v>1266</v>
      </c>
      <c r="B18" s="108">
        <v>104</v>
      </c>
    </row>
  </sheetData>
  <sheetProtection/>
  <mergeCells count="1">
    <mergeCell ref="A2:B2"/>
  </mergeCells>
  <printOptions horizontalCentered="1"/>
  <pageMargins left="0.39" right="0.39" top="0.7900000000000001" bottom="0.98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10" sqref="C10"/>
    </sheetView>
  </sheetViews>
  <sheetFormatPr defaultColWidth="9.00390625" defaultRowHeight="14.25"/>
  <cols>
    <col min="1" max="1" width="40.625" style="0" customWidth="1"/>
    <col min="2" max="3" width="23.625" style="0" customWidth="1"/>
  </cols>
  <sheetData>
    <row r="1" spans="1:2" ht="14.25">
      <c r="A1" s="21" t="s">
        <v>1379</v>
      </c>
      <c r="B1" s="21"/>
    </row>
    <row r="2" spans="1:3" ht="46.5" customHeight="1">
      <c r="A2" s="23" t="s">
        <v>1380</v>
      </c>
      <c r="B2" s="23"/>
      <c r="C2" s="23"/>
    </row>
    <row r="3" spans="1:3" ht="27" customHeight="1">
      <c r="A3" s="24"/>
      <c r="B3" s="24"/>
      <c r="C3" s="25" t="s">
        <v>33</v>
      </c>
    </row>
    <row r="4" spans="1:3" s="21" customFormat="1" ht="24.75" customHeight="1">
      <c r="A4" s="89" t="s">
        <v>34</v>
      </c>
      <c r="B4" s="48" t="s">
        <v>1356</v>
      </c>
      <c r="C4" s="90" t="s">
        <v>35</v>
      </c>
    </row>
    <row r="5" spans="1:3" s="21" customFormat="1" ht="19.5" customHeight="1">
      <c r="A5" s="91" t="s">
        <v>1381</v>
      </c>
      <c r="B5" s="92">
        <v>640</v>
      </c>
      <c r="C5" s="33">
        <v>519</v>
      </c>
    </row>
    <row r="6" spans="1:3" s="21" customFormat="1" ht="19.5" customHeight="1">
      <c r="A6" s="31" t="s">
        <v>1382</v>
      </c>
      <c r="B6" s="92">
        <v>640</v>
      </c>
      <c r="C6" s="33">
        <v>519</v>
      </c>
    </row>
    <row r="7" spans="1:3" s="21" customFormat="1" ht="19.5" customHeight="1">
      <c r="A7" s="31" t="s">
        <v>1383</v>
      </c>
      <c r="B7" s="92"/>
      <c r="C7" s="33">
        <v>245</v>
      </c>
    </row>
    <row r="8" spans="1:3" s="21" customFormat="1" ht="19.5" customHeight="1">
      <c r="A8" s="31" t="s">
        <v>1384</v>
      </c>
      <c r="B8" s="92">
        <v>362</v>
      </c>
      <c r="C8" s="33">
        <v>362</v>
      </c>
    </row>
    <row r="9" spans="1:3" s="21" customFormat="1" ht="24.75" customHeight="1">
      <c r="A9" s="93" t="s">
        <v>1385</v>
      </c>
      <c r="B9" s="94">
        <f>B5+B7+B8</f>
        <v>1002</v>
      </c>
      <c r="C9" s="94">
        <f>C5+C7+C8</f>
        <v>1126</v>
      </c>
    </row>
    <row r="10" spans="1:3" ht="30" customHeight="1">
      <c r="A10" s="38"/>
      <c r="B10" s="38"/>
      <c r="C10" s="38"/>
    </row>
    <row r="11" spans="1:3" ht="30" customHeight="1">
      <c r="A11" s="38"/>
      <c r="B11" s="38"/>
      <c r="C11" s="38"/>
    </row>
    <row r="12" ht="30" customHeight="1"/>
    <row r="13" ht="30" customHeight="1"/>
    <row r="14" ht="30" customHeight="1"/>
    <row r="15" ht="30" customHeight="1"/>
    <row r="16" ht="30" customHeight="1"/>
  </sheetData>
  <sheetProtection/>
  <mergeCells count="1">
    <mergeCell ref="A2:C2"/>
  </mergeCell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D5" sqref="D5"/>
    </sheetView>
  </sheetViews>
  <sheetFormatPr defaultColWidth="9.00390625" defaultRowHeight="14.25"/>
  <cols>
    <col min="1" max="1" width="40.625" style="0" customWidth="1"/>
    <col min="2" max="2" width="25.625" style="0" customWidth="1"/>
  </cols>
  <sheetData>
    <row r="1" ht="14.25">
      <c r="A1" s="21" t="s">
        <v>31</v>
      </c>
    </row>
    <row r="2" spans="1:2" ht="46.5" customHeight="1">
      <c r="A2" s="23" t="s">
        <v>32</v>
      </c>
      <c r="B2" s="23"/>
    </row>
    <row r="3" spans="1:2" ht="14.25">
      <c r="A3" s="173"/>
      <c r="B3" s="173"/>
    </row>
    <row r="4" spans="1:2" ht="27" customHeight="1">
      <c r="A4" s="24"/>
      <c r="B4" s="25" t="s">
        <v>33</v>
      </c>
    </row>
    <row r="5" spans="1:2" ht="39.75" customHeight="1">
      <c r="A5" s="89" t="s">
        <v>34</v>
      </c>
      <c r="B5" s="90" t="s">
        <v>35</v>
      </c>
    </row>
    <row r="6" spans="1:2" ht="30" customHeight="1">
      <c r="A6" s="91" t="s">
        <v>36</v>
      </c>
      <c r="B6" s="33">
        <v>942359</v>
      </c>
    </row>
    <row r="7" spans="1:2" ht="30" customHeight="1">
      <c r="A7" s="31" t="s">
        <v>37</v>
      </c>
      <c r="B7" s="33">
        <v>3827544</v>
      </c>
    </row>
    <row r="8" spans="1:2" ht="30" customHeight="1">
      <c r="A8" s="31" t="s">
        <v>38</v>
      </c>
      <c r="B8" s="33">
        <v>111801</v>
      </c>
    </row>
    <row r="9" spans="1:2" ht="30" customHeight="1">
      <c r="A9" s="31" t="s">
        <v>39</v>
      </c>
      <c r="B9" s="33">
        <v>2742416</v>
      </c>
    </row>
    <row r="10" spans="1:2" ht="30" customHeight="1">
      <c r="A10" s="31" t="s">
        <v>40</v>
      </c>
      <c r="B10" s="33">
        <v>973327</v>
      </c>
    </row>
    <row r="11" spans="1:2" ht="30" customHeight="1">
      <c r="A11" s="31" t="s">
        <v>41</v>
      </c>
      <c r="B11" s="33">
        <v>685323</v>
      </c>
    </row>
    <row r="12" spans="1:2" ht="30" customHeight="1">
      <c r="A12" s="31" t="s">
        <v>42</v>
      </c>
      <c r="B12" s="33">
        <v>50175</v>
      </c>
    </row>
    <row r="13" spans="1:2" ht="30" customHeight="1">
      <c r="A13" s="31" t="s">
        <v>43</v>
      </c>
      <c r="B13" s="33">
        <v>455681</v>
      </c>
    </row>
    <row r="14" spans="1:2" ht="30" customHeight="1">
      <c r="A14" s="87" t="s">
        <v>44</v>
      </c>
      <c r="B14" s="33">
        <v>192153</v>
      </c>
    </row>
    <row r="15" spans="1:2" ht="39.75" customHeight="1">
      <c r="A15" s="36" t="s">
        <v>45</v>
      </c>
      <c r="B15" s="37">
        <f>B6+B7+B11+B12+B13+B14</f>
        <v>6153235</v>
      </c>
    </row>
    <row r="16" spans="1:2" ht="30" customHeight="1">
      <c r="A16" s="38"/>
      <c r="B16" s="38"/>
    </row>
    <row r="17" spans="1:2" ht="30" customHeight="1">
      <c r="A17" s="38"/>
      <c r="B17" s="38"/>
    </row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16" sqref="B16"/>
    </sheetView>
  </sheetViews>
  <sheetFormatPr defaultColWidth="9.00390625" defaultRowHeight="14.25"/>
  <cols>
    <col min="1" max="1" width="40.625" style="0" customWidth="1"/>
    <col min="2" max="3" width="23.625" style="0" customWidth="1"/>
  </cols>
  <sheetData>
    <row r="1" spans="1:2" ht="14.25">
      <c r="A1" s="21" t="s">
        <v>1386</v>
      </c>
      <c r="B1" s="21"/>
    </row>
    <row r="2" spans="1:3" ht="46.5" customHeight="1">
      <c r="A2" s="23" t="s">
        <v>1387</v>
      </c>
      <c r="B2" s="23"/>
      <c r="C2" s="23"/>
    </row>
    <row r="3" spans="1:3" ht="27" customHeight="1">
      <c r="A3" s="24"/>
      <c r="B3" s="24"/>
      <c r="C3" s="25" t="s">
        <v>33</v>
      </c>
    </row>
    <row r="4" spans="1:3" s="21" customFormat="1" ht="24.75" customHeight="1">
      <c r="A4" s="26" t="s">
        <v>34</v>
      </c>
      <c r="B4" s="48" t="s">
        <v>1356</v>
      </c>
      <c r="C4" s="80" t="s">
        <v>35</v>
      </c>
    </row>
    <row r="5" spans="1:3" s="21" customFormat="1" ht="19.5" customHeight="1">
      <c r="A5" s="31" t="s">
        <v>1388</v>
      </c>
      <c r="B5" s="84">
        <v>1002</v>
      </c>
      <c r="C5" s="85">
        <f>C6+C8</f>
        <v>472</v>
      </c>
    </row>
    <row r="6" spans="1:3" s="21" customFormat="1" ht="19.5" customHeight="1">
      <c r="A6" s="31" t="s">
        <v>1389</v>
      </c>
      <c r="B6" s="84"/>
      <c r="C6" s="86">
        <v>245</v>
      </c>
    </row>
    <row r="7" spans="1:3" s="21" customFormat="1" ht="19.5" customHeight="1">
      <c r="A7" s="31" t="s">
        <v>1390</v>
      </c>
      <c r="B7" s="84"/>
      <c r="C7" s="86">
        <v>245</v>
      </c>
    </row>
    <row r="8" spans="1:3" s="21" customFormat="1" ht="19.5" customHeight="1">
      <c r="A8" s="31" t="s">
        <v>1391</v>
      </c>
      <c r="B8" s="84">
        <v>1002</v>
      </c>
      <c r="C8" s="86">
        <v>227</v>
      </c>
    </row>
    <row r="9" spans="1:3" s="21" customFormat="1" ht="19.5" customHeight="1">
      <c r="A9" s="31" t="s">
        <v>1392</v>
      </c>
      <c r="B9" s="84">
        <v>1002</v>
      </c>
      <c r="C9" s="86">
        <v>227</v>
      </c>
    </row>
    <row r="10" spans="1:3" s="21" customFormat="1" ht="19.5" customHeight="1">
      <c r="A10" s="87" t="s">
        <v>1393</v>
      </c>
      <c r="B10" s="88"/>
      <c r="C10" s="86">
        <v>654</v>
      </c>
    </row>
    <row r="11" spans="1:3" s="21" customFormat="1" ht="24.75" customHeight="1">
      <c r="A11" s="81" t="s">
        <v>1394</v>
      </c>
      <c r="B11" s="82">
        <f>B5+B10</f>
        <v>1002</v>
      </c>
      <c r="C11" s="82">
        <f>C5+C10</f>
        <v>1126</v>
      </c>
    </row>
    <row r="12" spans="1:3" ht="30" customHeight="1">
      <c r="A12" s="38"/>
      <c r="B12" s="38"/>
      <c r="C12" s="38"/>
    </row>
    <row r="13" spans="1:3" ht="30" customHeight="1">
      <c r="A13" s="38"/>
      <c r="B13" s="38"/>
      <c r="C13" s="38"/>
    </row>
    <row r="14" ht="30" customHeight="1"/>
    <row r="15" ht="30" customHeight="1"/>
    <row r="16" ht="30" customHeight="1"/>
    <row r="17" ht="30" customHeight="1"/>
    <row r="18" ht="30" customHeight="1"/>
  </sheetData>
  <sheetProtection/>
  <mergeCells count="1">
    <mergeCell ref="A2:C2"/>
  </mergeCells>
  <printOptions horizontalCentered="1"/>
  <pageMargins left="0.1968503937007874" right="0.1968503937007874" top="0.9842519685039371" bottom="0.9842519685039371" header="0.5118110236220472" footer="0.5118110236220472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D11" sqref="D11"/>
    </sheetView>
  </sheetViews>
  <sheetFormatPr defaultColWidth="9.00390625" defaultRowHeight="14.25"/>
  <cols>
    <col min="1" max="1" width="40.625" style="0" customWidth="1"/>
    <col min="2" max="3" width="23.625" style="0" customWidth="1"/>
  </cols>
  <sheetData>
    <row r="1" spans="1:2" ht="14.25">
      <c r="A1" s="21" t="s">
        <v>1395</v>
      </c>
      <c r="B1" s="21"/>
    </row>
    <row r="2" spans="1:3" ht="46.5" customHeight="1">
      <c r="A2" s="23" t="s">
        <v>1396</v>
      </c>
      <c r="B2" s="23"/>
      <c r="C2" s="23"/>
    </row>
    <row r="3" spans="1:3" ht="27" customHeight="1">
      <c r="A3" s="24"/>
      <c r="B3" s="24"/>
      <c r="C3" s="25" t="s">
        <v>33</v>
      </c>
    </row>
    <row r="4" spans="1:3" s="21" customFormat="1" ht="24.75" customHeight="1">
      <c r="A4" s="89" t="s">
        <v>34</v>
      </c>
      <c r="B4" s="48" t="s">
        <v>1356</v>
      </c>
      <c r="C4" s="90" t="s">
        <v>35</v>
      </c>
    </row>
    <row r="5" spans="1:3" s="21" customFormat="1" ht="19.5" customHeight="1">
      <c r="A5" s="91" t="s">
        <v>1381</v>
      </c>
      <c r="B5" s="92">
        <v>640</v>
      </c>
      <c r="C5" s="33">
        <v>519</v>
      </c>
    </row>
    <row r="6" spans="1:3" s="21" customFormat="1" ht="19.5" customHeight="1">
      <c r="A6" s="31" t="s">
        <v>1382</v>
      </c>
      <c r="B6" s="92">
        <v>640</v>
      </c>
      <c r="C6" s="33">
        <v>519</v>
      </c>
    </row>
    <row r="7" spans="1:3" s="21" customFormat="1" ht="19.5" customHeight="1">
      <c r="A7" s="31" t="s">
        <v>1383</v>
      </c>
      <c r="B7" s="92"/>
      <c r="C7" s="33">
        <v>245</v>
      </c>
    </row>
    <row r="8" spans="1:3" s="21" customFormat="1" ht="19.5" customHeight="1">
      <c r="A8" s="31" t="s">
        <v>1384</v>
      </c>
      <c r="B8" s="92">
        <v>362</v>
      </c>
      <c r="C8" s="33">
        <v>362</v>
      </c>
    </row>
    <row r="9" spans="1:3" s="21" customFormat="1" ht="24.75" customHeight="1">
      <c r="A9" s="93" t="s">
        <v>1385</v>
      </c>
      <c r="B9" s="94">
        <f>B5+B7+B8</f>
        <v>1002</v>
      </c>
      <c r="C9" s="94">
        <f>C5+C7+C8</f>
        <v>1126</v>
      </c>
    </row>
    <row r="10" spans="1:3" ht="30" customHeight="1">
      <c r="A10" s="38"/>
      <c r="B10" s="38"/>
      <c r="C10" s="38"/>
    </row>
    <row r="11" ht="30" customHeight="1"/>
    <row r="12" ht="30" customHeight="1"/>
    <row r="13" ht="30" customHeight="1"/>
    <row r="14" ht="30" customHeight="1"/>
    <row r="15" ht="30" customHeight="1"/>
  </sheetData>
  <sheetProtection/>
  <mergeCells count="1">
    <mergeCell ref="A2:C2"/>
  </mergeCell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I17" sqref="I17"/>
    </sheetView>
  </sheetViews>
  <sheetFormatPr defaultColWidth="9.00390625" defaultRowHeight="14.25"/>
  <cols>
    <col min="1" max="1" width="40.625" style="0" customWidth="1"/>
    <col min="2" max="3" width="23.625" style="0" customWidth="1"/>
  </cols>
  <sheetData>
    <row r="1" spans="1:2" ht="14.25">
      <c r="A1" s="21" t="s">
        <v>1397</v>
      </c>
      <c r="B1" s="21"/>
    </row>
    <row r="2" spans="1:3" ht="46.5" customHeight="1">
      <c r="A2" s="23" t="s">
        <v>1398</v>
      </c>
      <c r="B2" s="23"/>
      <c r="C2" s="23"/>
    </row>
    <row r="3" spans="1:3" ht="27" customHeight="1">
      <c r="A3" s="24"/>
      <c r="B3" s="24"/>
      <c r="C3" s="25" t="s">
        <v>33</v>
      </c>
    </row>
    <row r="4" spans="1:3" s="21" customFormat="1" ht="24.75" customHeight="1">
      <c r="A4" s="26" t="s">
        <v>34</v>
      </c>
      <c r="B4" s="48" t="s">
        <v>1356</v>
      </c>
      <c r="C4" s="80" t="s">
        <v>35</v>
      </c>
    </row>
    <row r="5" spans="1:3" s="21" customFormat="1" ht="19.5" customHeight="1">
      <c r="A5" s="31" t="s">
        <v>1388</v>
      </c>
      <c r="B5" s="84">
        <v>1002</v>
      </c>
      <c r="C5" s="85">
        <f>C6+C8</f>
        <v>472</v>
      </c>
    </row>
    <row r="6" spans="1:3" s="21" customFormat="1" ht="19.5" customHeight="1">
      <c r="A6" s="31" t="s">
        <v>1389</v>
      </c>
      <c r="B6" s="84"/>
      <c r="C6" s="86">
        <v>245</v>
      </c>
    </row>
    <row r="7" spans="1:3" s="21" customFormat="1" ht="19.5" customHeight="1">
      <c r="A7" s="31" t="s">
        <v>1390</v>
      </c>
      <c r="B7" s="84"/>
      <c r="C7" s="86">
        <v>245</v>
      </c>
    </row>
    <row r="8" spans="1:3" s="21" customFormat="1" ht="19.5" customHeight="1">
      <c r="A8" s="31" t="s">
        <v>1391</v>
      </c>
      <c r="B8" s="84">
        <v>1002</v>
      </c>
      <c r="C8" s="86">
        <v>227</v>
      </c>
    </row>
    <row r="9" spans="1:3" s="21" customFormat="1" ht="19.5" customHeight="1">
      <c r="A9" s="31" t="s">
        <v>1392</v>
      </c>
      <c r="B9" s="84">
        <v>1002</v>
      </c>
      <c r="C9" s="86">
        <v>227</v>
      </c>
    </row>
    <row r="10" spans="1:3" s="21" customFormat="1" ht="19.5" customHeight="1">
      <c r="A10" s="87" t="s">
        <v>1393</v>
      </c>
      <c r="B10" s="88"/>
      <c r="C10" s="86">
        <v>654</v>
      </c>
    </row>
    <row r="11" spans="1:3" s="21" customFormat="1" ht="24.75" customHeight="1">
      <c r="A11" s="81" t="s">
        <v>1394</v>
      </c>
      <c r="B11" s="82">
        <f>B5+B10</f>
        <v>1002</v>
      </c>
      <c r="C11" s="82">
        <f>C5+C10</f>
        <v>1126</v>
      </c>
    </row>
    <row r="12" spans="1:3" ht="30" customHeight="1">
      <c r="A12" s="38"/>
      <c r="B12" s="38"/>
      <c r="C12" s="38"/>
    </row>
    <row r="13" ht="30" customHeight="1"/>
    <row r="14" ht="30" customHeight="1"/>
    <row r="15" ht="30" customHeight="1"/>
    <row r="16" ht="30" customHeight="1"/>
    <row r="17" ht="30" customHeight="1"/>
  </sheetData>
  <sheetProtection/>
  <mergeCells count="1">
    <mergeCell ref="A2:C2"/>
  </mergeCells>
  <printOptions horizontalCentered="1"/>
  <pageMargins left="0.1968503937007874" right="0.1968503937007874" top="0.9842519685039371" bottom="0.9842519685039371" header="0.5118110236220472" footer="0.5118110236220472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F18" sqref="F18"/>
    </sheetView>
  </sheetViews>
  <sheetFormatPr defaultColWidth="9.00390625" defaultRowHeight="14.25"/>
  <cols>
    <col min="1" max="1" width="47.125" style="0" customWidth="1"/>
    <col min="2" max="2" width="35.50390625" style="0" customWidth="1"/>
  </cols>
  <sheetData>
    <row r="1" ht="14.25">
      <c r="A1" s="21" t="s">
        <v>1399</v>
      </c>
    </row>
    <row r="2" spans="1:2" ht="46.5" customHeight="1">
      <c r="A2" s="23" t="s">
        <v>1400</v>
      </c>
      <c r="B2" s="23"/>
    </row>
    <row r="3" spans="1:2" ht="27" customHeight="1">
      <c r="A3" s="24"/>
      <c r="B3" s="25" t="s">
        <v>33</v>
      </c>
    </row>
    <row r="4" spans="1:2" s="21" customFormat="1" ht="24.75" customHeight="1">
      <c r="A4" s="26" t="s">
        <v>1401</v>
      </c>
      <c r="B4" s="80" t="s">
        <v>35</v>
      </c>
    </row>
    <row r="5" spans="1:2" s="21" customFormat="1" ht="24.75" customHeight="1">
      <c r="A5" s="81" t="s">
        <v>1402</v>
      </c>
      <c r="B5" s="82">
        <v>0</v>
      </c>
    </row>
    <row r="6" spans="1:2" ht="30" customHeight="1">
      <c r="A6" s="83" t="s">
        <v>1403</v>
      </c>
      <c r="B6" s="83"/>
    </row>
    <row r="7" spans="1:2" ht="30" customHeight="1">
      <c r="A7" s="38"/>
      <c r="B7" s="38"/>
    </row>
    <row r="8" ht="30" customHeight="1"/>
    <row r="9" ht="30" customHeight="1"/>
    <row r="10" ht="30" customHeight="1"/>
    <row r="11" ht="30" customHeight="1"/>
    <row r="12" ht="30" customHeight="1"/>
  </sheetData>
  <sheetProtection/>
  <mergeCells count="2">
    <mergeCell ref="A2:B2"/>
    <mergeCell ref="A6:B6"/>
  </mergeCells>
  <printOptions horizontalCentered="1"/>
  <pageMargins left="0.1968503937007874" right="0.1968503937007874" top="0.9842519685039371" bottom="0.9842519685039371" header="0.5118110236220472" footer="0.5118110236220472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B34" sqref="B34"/>
    </sheetView>
  </sheetViews>
  <sheetFormatPr defaultColWidth="9.00390625" defaultRowHeight="14.25"/>
  <cols>
    <col min="1" max="1" width="40.625" style="41" customWidth="1"/>
    <col min="2" max="2" width="18.625" style="41" customWidth="1"/>
    <col min="3" max="3" width="9.00390625" style="43" customWidth="1"/>
    <col min="4" max="16384" width="9.00390625" style="41" customWidth="1"/>
  </cols>
  <sheetData>
    <row r="1" spans="1:3" s="41" customFormat="1" ht="14.25">
      <c r="A1" s="42" t="s">
        <v>1397</v>
      </c>
      <c r="C1" s="43"/>
    </row>
    <row r="2" spans="1:3" s="41" customFormat="1" ht="33" customHeight="1">
      <c r="A2" s="44" t="s">
        <v>1404</v>
      </c>
      <c r="B2" s="44"/>
      <c r="C2" s="43"/>
    </row>
    <row r="3" spans="1:3" s="41" customFormat="1" ht="27" customHeight="1">
      <c r="A3" s="67"/>
      <c r="B3" s="68" t="s">
        <v>33</v>
      </c>
      <c r="C3" s="43"/>
    </row>
    <row r="4" spans="1:3" s="42" customFormat="1" ht="24.75" customHeight="1">
      <c r="A4" s="69" t="s">
        <v>1405</v>
      </c>
      <c r="B4" s="48" t="s">
        <v>35</v>
      </c>
      <c r="C4" s="49"/>
    </row>
    <row r="5" spans="1:3" s="42" customFormat="1" ht="24.75" customHeight="1">
      <c r="A5" s="70" t="s">
        <v>1406</v>
      </c>
      <c r="B5" s="71">
        <f>B6+B12+B19+B25+B30</f>
        <v>709582</v>
      </c>
      <c r="C5" s="49"/>
    </row>
    <row r="6" spans="1:3" s="42" customFormat="1" ht="19.5" customHeight="1">
      <c r="A6" s="52" t="s">
        <v>1407</v>
      </c>
      <c r="B6" s="72">
        <f>B7+B8+B9+B10+B11</f>
        <v>460656</v>
      </c>
      <c r="C6" s="49"/>
    </row>
    <row r="7" spans="1:3" s="42" customFormat="1" ht="19.5" customHeight="1">
      <c r="A7" s="52" t="s">
        <v>1408</v>
      </c>
      <c r="B7" s="53">
        <v>316016</v>
      </c>
      <c r="C7" s="49"/>
    </row>
    <row r="8" spans="1:3" s="42" customFormat="1" ht="19.5" customHeight="1">
      <c r="A8" s="52" t="s">
        <v>1409</v>
      </c>
      <c r="B8" s="53"/>
      <c r="C8" s="49"/>
    </row>
    <row r="9" spans="1:3" s="42" customFormat="1" ht="19.5" customHeight="1">
      <c r="A9" s="52" t="s">
        <v>1410</v>
      </c>
      <c r="B9" s="53">
        <v>1092</v>
      </c>
      <c r="C9" s="49"/>
    </row>
    <row r="10" spans="1:3" s="42" customFormat="1" ht="19.5" customHeight="1">
      <c r="A10" s="52" t="s">
        <v>1411</v>
      </c>
      <c r="B10" s="53">
        <v>142675</v>
      </c>
      <c r="C10" s="49"/>
    </row>
    <row r="11" spans="1:3" s="42" customFormat="1" ht="19.5" customHeight="1">
      <c r="A11" s="52" t="s">
        <v>1412</v>
      </c>
      <c r="B11" s="73">
        <v>873</v>
      </c>
      <c r="C11" s="49"/>
    </row>
    <row r="12" spans="1:3" s="42" customFormat="1" ht="19.5" customHeight="1">
      <c r="A12" s="52" t="s">
        <v>1413</v>
      </c>
      <c r="B12" s="74">
        <v>6113</v>
      </c>
      <c r="C12" s="49"/>
    </row>
    <row r="13" spans="1:3" s="42" customFormat="1" ht="19.5" customHeight="1">
      <c r="A13" s="52" t="s">
        <v>1408</v>
      </c>
      <c r="B13" s="74">
        <v>3923</v>
      </c>
      <c r="C13" s="49"/>
    </row>
    <row r="14" spans="1:3" s="42" customFormat="1" ht="19.5" customHeight="1">
      <c r="A14" s="52" t="s">
        <v>1410</v>
      </c>
      <c r="B14" s="74">
        <v>101</v>
      </c>
      <c r="C14" s="49"/>
    </row>
    <row r="15" spans="1:3" s="42" customFormat="1" ht="19.5" customHeight="1">
      <c r="A15" s="52" t="s">
        <v>1412</v>
      </c>
      <c r="B15" s="74">
        <v>8</v>
      </c>
      <c r="C15" s="49"/>
    </row>
    <row r="16" spans="1:3" s="42" customFormat="1" ht="19.5" customHeight="1">
      <c r="A16" s="52" t="s">
        <v>1414</v>
      </c>
      <c r="B16" s="74"/>
      <c r="C16" s="49"/>
    </row>
    <row r="17" spans="1:3" s="42" customFormat="1" ht="19.5" customHeight="1">
      <c r="A17" s="52" t="s">
        <v>1415</v>
      </c>
      <c r="B17" s="74">
        <v>1400</v>
      </c>
      <c r="C17" s="49"/>
    </row>
    <row r="18" spans="1:3" s="42" customFormat="1" ht="19.5" customHeight="1">
      <c r="A18" s="52" t="s">
        <v>1416</v>
      </c>
      <c r="B18" s="74">
        <v>681</v>
      </c>
      <c r="C18" s="49"/>
    </row>
    <row r="19" spans="1:3" s="42" customFormat="1" ht="19.5" customHeight="1">
      <c r="A19" s="52" t="s">
        <v>1417</v>
      </c>
      <c r="B19" s="75">
        <v>216637</v>
      </c>
      <c r="C19" s="49"/>
    </row>
    <row r="20" spans="1:3" s="42" customFormat="1" ht="19.5" customHeight="1">
      <c r="A20" s="52" t="s">
        <v>1408</v>
      </c>
      <c r="B20" s="75">
        <v>207176</v>
      </c>
      <c r="C20" s="49"/>
    </row>
    <row r="21" spans="1:3" s="42" customFormat="1" ht="19.5" customHeight="1">
      <c r="A21" s="52" t="s">
        <v>1410</v>
      </c>
      <c r="B21" s="75">
        <v>2636</v>
      </c>
      <c r="C21" s="49"/>
    </row>
    <row r="22" spans="1:3" s="42" customFormat="1" ht="19.5" customHeight="1">
      <c r="A22" s="52" t="s">
        <v>1411</v>
      </c>
      <c r="B22" s="75">
        <v>4130</v>
      </c>
      <c r="C22" s="49"/>
    </row>
    <row r="23" spans="1:3" s="42" customFormat="1" ht="19.5" customHeight="1">
      <c r="A23" s="52" t="s">
        <v>1414</v>
      </c>
      <c r="B23" s="75">
        <v>2695</v>
      </c>
      <c r="C23" s="49"/>
    </row>
    <row r="24" spans="1:3" s="42" customFormat="1" ht="19.5" customHeight="1">
      <c r="A24" s="52" t="s">
        <v>1412</v>
      </c>
      <c r="B24" s="75"/>
      <c r="C24" s="49"/>
    </row>
    <row r="25" spans="1:3" s="42" customFormat="1" ht="19.5" customHeight="1">
      <c r="A25" s="52" t="s">
        <v>1418</v>
      </c>
      <c r="B25" s="74">
        <f>B26+B27+B28+B29</f>
        <v>26176</v>
      </c>
      <c r="C25" s="49"/>
    </row>
    <row r="26" spans="1:3" s="42" customFormat="1" ht="19.5" customHeight="1">
      <c r="A26" s="52" t="s">
        <v>1408</v>
      </c>
      <c r="B26" s="76">
        <v>25514</v>
      </c>
      <c r="C26" s="49"/>
    </row>
    <row r="27" spans="1:3" s="42" customFormat="1" ht="19.5" customHeight="1">
      <c r="A27" s="52" t="s">
        <v>1410</v>
      </c>
      <c r="B27" s="74">
        <v>400</v>
      </c>
      <c r="C27" s="49"/>
    </row>
    <row r="28" spans="1:3" s="42" customFormat="1" ht="19.5" customHeight="1">
      <c r="A28" s="52" t="s">
        <v>1411</v>
      </c>
      <c r="B28" s="74">
        <v>231</v>
      </c>
      <c r="C28" s="49"/>
    </row>
    <row r="29" spans="1:3" s="42" customFormat="1" ht="19.5" customHeight="1">
      <c r="A29" s="52" t="s">
        <v>1414</v>
      </c>
      <c r="B29" s="74">
        <v>31</v>
      </c>
      <c r="C29" s="49"/>
    </row>
    <row r="30" spans="1:3" s="42" customFormat="1" ht="19.5" customHeight="1">
      <c r="A30" s="52" t="s">
        <v>1419</v>
      </c>
      <c r="B30" s="60"/>
      <c r="C30" s="49"/>
    </row>
    <row r="31" spans="1:3" s="42" customFormat="1" ht="19.5" customHeight="1">
      <c r="A31" s="52" t="s">
        <v>1408</v>
      </c>
      <c r="B31" s="60"/>
      <c r="C31" s="49"/>
    </row>
    <row r="32" spans="1:3" s="42" customFormat="1" ht="19.5" customHeight="1">
      <c r="A32" s="52" t="s">
        <v>1410</v>
      </c>
      <c r="B32" s="77"/>
      <c r="C32" s="49"/>
    </row>
    <row r="33" spans="1:3" s="42" customFormat="1" ht="19.5" customHeight="1">
      <c r="A33" s="52" t="s">
        <v>1420</v>
      </c>
      <c r="B33" s="75">
        <v>228189</v>
      </c>
      <c r="C33" s="49"/>
    </row>
    <row r="34" spans="1:3" s="42" customFormat="1" ht="24.75" customHeight="1">
      <c r="A34" s="78" t="s">
        <v>1421</v>
      </c>
      <c r="B34" s="79">
        <f>B5+B33</f>
        <v>937771</v>
      </c>
      <c r="C34" s="49"/>
    </row>
    <row r="35" spans="1:3" s="41" customFormat="1" ht="30" customHeight="1">
      <c r="A35" s="66"/>
      <c r="B35" s="66"/>
      <c r="C35" s="43"/>
    </row>
    <row r="36" s="41" customFormat="1" ht="30" customHeight="1">
      <c r="C36" s="43"/>
    </row>
    <row r="37" s="41" customFormat="1" ht="30" customHeight="1">
      <c r="C37" s="43"/>
    </row>
    <row r="38" s="41" customFormat="1" ht="30" customHeight="1">
      <c r="C38" s="43"/>
    </row>
    <row r="39" s="41" customFormat="1" ht="30" customHeight="1">
      <c r="C39" s="43"/>
    </row>
    <row r="40" s="41" customFormat="1" ht="30" customHeight="1">
      <c r="C40" s="43"/>
    </row>
  </sheetData>
  <sheetProtection/>
  <mergeCells count="1">
    <mergeCell ref="A2:B2"/>
  </mergeCells>
  <printOptions horizontalCentered="1"/>
  <pageMargins left="0.39" right="0.39" top="0.59" bottom="0.59" header="0.39" footer="0.51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21">
      <selection activeCell="F41" sqref="F41"/>
    </sheetView>
  </sheetViews>
  <sheetFormatPr defaultColWidth="9.00390625" defaultRowHeight="14.25"/>
  <cols>
    <col min="1" max="1" width="40.625" style="41" customWidth="1"/>
    <col min="2" max="2" width="18.625" style="41" customWidth="1"/>
    <col min="3" max="3" width="9.00390625" style="43" customWidth="1"/>
    <col min="4" max="16384" width="9.00390625" style="41" customWidth="1"/>
  </cols>
  <sheetData>
    <row r="1" spans="1:3" s="41" customFormat="1" ht="14.25">
      <c r="A1" s="42" t="s">
        <v>1422</v>
      </c>
      <c r="C1" s="43"/>
    </row>
    <row r="2" spans="1:3" s="41" customFormat="1" ht="23.25">
      <c r="A2" s="44" t="s">
        <v>1423</v>
      </c>
      <c r="B2" s="44"/>
      <c r="C2" s="43"/>
    </row>
    <row r="3" spans="1:3" s="41" customFormat="1" ht="15">
      <c r="A3" s="45"/>
      <c r="B3" s="46" t="s">
        <v>33</v>
      </c>
      <c r="C3" s="43"/>
    </row>
    <row r="4" spans="1:3" s="42" customFormat="1" ht="33" customHeight="1">
      <c r="A4" s="47" t="s">
        <v>1405</v>
      </c>
      <c r="B4" s="48" t="s">
        <v>35</v>
      </c>
      <c r="C4" s="49"/>
    </row>
    <row r="5" spans="1:3" s="42" customFormat="1" ht="19.5" customHeight="1">
      <c r="A5" s="50" t="s">
        <v>1424</v>
      </c>
      <c r="B5" s="51">
        <f>B6+B10+B22+B26+B32</f>
        <v>616861</v>
      </c>
      <c r="C5" s="49"/>
    </row>
    <row r="6" spans="1:3" s="42" customFormat="1" ht="19.5" customHeight="1">
      <c r="A6" s="52" t="s">
        <v>1425</v>
      </c>
      <c r="B6" s="53">
        <f>B7+B8+B9</f>
        <v>434203</v>
      </c>
      <c r="C6" s="49"/>
    </row>
    <row r="7" spans="1:3" s="42" customFormat="1" ht="19.5" customHeight="1">
      <c r="A7" s="52" t="s">
        <v>1426</v>
      </c>
      <c r="B7" s="53">
        <v>434134</v>
      </c>
      <c r="C7" s="49"/>
    </row>
    <row r="8" spans="1:3" s="42" customFormat="1" ht="19.5" customHeight="1">
      <c r="A8" s="52" t="s">
        <v>1427</v>
      </c>
      <c r="B8" s="53">
        <v>69</v>
      </c>
      <c r="C8" s="49"/>
    </row>
    <row r="9" spans="1:3" s="42" customFormat="1" ht="19.5" customHeight="1">
      <c r="A9" s="52" t="s">
        <v>1428</v>
      </c>
      <c r="B9" s="53"/>
      <c r="C9" s="49"/>
    </row>
    <row r="10" spans="1:3" s="42" customFormat="1" ht="19.5" customHeight="1">
      <c r="A10" s="52" t="s">
        <v>1429</v>
      </c>
      <c r="B10" s="54">
        <v>5682</v>
      </c>
      <c r="C10" s="49"/>
    </row>
    <row r="11" spans="1:3" s="42" customFormat="1" ht="19.5" customHeight="1">
      <c r="A11" s="52" t="s">
        <v>1430</v>
      </c>
      <c r="B11" s="55">
        <v>3400</v>
      </c>
      <c r="C11" s="49"/>
    </row>
    <row r="12" spans="1:3" s="42" customFormat="1" ht="19.5" customHeight="1">
      <c r="A12" s="52" t="s">
        <v>1431</v>
      </c>
      <c r="B12" s="55">
        <v>941</v>
      </c>
      <c r="C12" s="49"/>
    </row>
    <row r="13" spans="1:3" s="42" customFormat="1" ht="19.5" customHeight="1">
      <c r="A13" s="52" t="s">
        <v>1432</v>
      </c>
      <c r="B13" s="56"/>
      <c r="C13" s="49"/>
    </row>
    <row r="14" spans="1:3" s="42" customFormat="1" ht="19.5" customHeight="1">
      <c r="A14" s="52" t="s">
        <v>1433</v>
      </c>
      <c r="B14" s="55">
        <v>110</v>
      </c>
      <c r="C14" s="49"/>
    </row>
    <row r="15" spans="1:3" s="42" customFormat="1" ht="19.5" customHeight="1">
      <c r="A15" s="52" t="s">
        <v>1434</v>
      </c>
      <c r="B15" s="56"/>
      <c r="C15" s="49"/>
    </row>
    <row r="16" spans="1:3" s="42" customFormat="1" ht="19.5" customHeight="1">
      <c r="A16" s="52" t="s">
        <v>1435</v>
      </c>
      <c r="B16" s="55">
        <v>531</v>
      </c>
      <c r="C16" s="49"/>
    </row>
    <row r="17" spans="1:3" s="42" customFormat="1" ht="19.5" customHeight="1">
      <c r="A17" s="52" t="s">
        <v>1428</v>
      </c>
      <c r="B17" s="57">
        <v>2</v>
      </c>
      <c r="C17" s="49"/>
    </row>
    <row r="18" spans="1:3" s="42" customFormat="1" ht="19.5" customHeight="1">
      <c r="A18" s="52" t="s">
        <v>1436</v>
      </c>
      <c r="B18" s="58">
        <v>11</v>
      </c>
      <c r="C18" s="49"/>
    </row>
    <row r="19" spans="1:3" s="42" customFormat="1" ht="19.5" customHeight="1">
      <c r="A19" s="52" t="s">
        <v>1427</v>
      </c>
      <c r="B19" s="55">
        <v>14</v>
      </c>
      <c r="C19" s="49"/>
    </row>
    <row r="20" spans="1:3" s="42" customFormat="1" ht="19.5" customHeight="1">
      <c r="A20" s="52" t="s">
        <v>1437</v>
      </c>
      <c r="B20" s="55">
        <v>673</v>
      </c>
      <c r="C20" s="49"/>
    </row>
    <row r="21" spans="1:3" s="42" customFormat="1" ht="19.5" customHeight="1">
      <c r="A21" s="52" t="s">
        <v>1438</v>
      </c>
      <c r="B21" s="55"/>
      <c r="C21" s="49"/>
    </row>
    <row r="22" spans="1:3" s="42" customFormat="1" ht="19.5" customHeight="1">
      <c r="A22" s="52" t="s">
        <v>1439</v>
      </c>
      <c r="B22" s="59">
        <v>160935</v>
      </c>
      <c r="C22" s="49"/>
    </row>
    <row r="23" spans="1:3" s="42" customFormat="1" ht="19.5" customHeight="1">
      <c r="A23" s="52" t="s">
        <v>1440</v>
      </c>
      <c r="B23" s="59">
        <v>160707</v>
      </c>
      <c r="C23" s="49"/>
    </row>
    <row r="24" spans="1:3" s="42" customFormat="1" ht="19.5" customHeight="1">
      <c r="A24" s="52" t="s">
        <v>1428</v>
      </c>
      <c r="B24" s="59">
        <v>61</v>
      </c>
      <c r="C24" s="49"/>
    </row>
    <row r="25" spans="1:3" s="42" customFormat="1" ht="19.5" customHeight="1">
      <c r="A25" s="52" t="s">
        <v>1427</v>
      </c>
      <c r="B25" s="59">
        <v>167</v>
      </c>
      <c r="C25" s="49"/>
    </row>
    <row r="26" spans="1:3" s="42" customFormat="1" ht="19.5" customHeight="1">
      <c r="A26" s="52" t="s">
        <v>1441</v>
      </c>
      <c r="B26" s="60">
        <f>B27+B28+B29+B30+B31</f>
        <v>16041</v>
      </c>
      <c r="C26" s="49"/>
    </row>
    <row r="27" spans="1:3" s="42" customFormat="1" ht="19.5" customHeight="1">
      <c r="A27" s="52" t="s">
        <v>1426</v>
      </c>
      <c r="B27" s="61">
        <v>14290</v>
      </c>
      <c r="C27" s="49"/>
    </row>
    <row r="28" spans="1:3" s="42" customFormat="1" ht="19.5" customHeight="1">
      <c r="A28" s="62" t="s">
        <v>1442</v>
      </c>
      <c r="B28" s="54">
        <v>22</v>
      </c>
      <c r="C28" s="49"/>
    </row>
    <row r="29" spans="1:3" s="42" customFormat="1" ht="19.5" customHeight="1">
      <c r="A29" s="62" t="s">
        <v>1443</v>
      </c>
      <c r="B29" s="54">
        <v>337</v>
      </c>
      <c r="C29" s="49"/>
    </row>
    <row r="30" spans="1:3" s="42" customFormat="1" ht="19.5" customHeight="1">
      <c r="A30" s="52" t="s">
        <v>1428</v>
      </c>
      <c r="B30" s="54">
        <v>180</v>
      </c>
      <c r="C30" s="49"/>
    </row>
    <row r="31" spans="1:3" s="42" customFormat="1" ht="19.5" customHeight="1">
      <c r="A31" s="52" t="s">
        <v>1437</v>
      </c>
      <c r="B31" s="54">
        <v>1212</v>
      </c>
      <c r="C31" s="49"/>
    </row>
    <row r="32" spans="1:3" s="42" customFormat="1" ht="19.5" customHeight="1">
      <c r="A32" s="52" t="s">
        <v>1444</v>
      </c>
      <c r="B32" s="54"/>
      <c r="C32" s="49"/>
    </row>
    <row r="33" spans="1:3" s="42" customFormat="1" ht="19.5" customHeight="1">
      <c r="A33" s="52" t="s">
        <v>1426</v>
      </c>
      <c r="B33" s="54"/>
      <c r="C33" s="49"/>
    </row>
    <row r="34" spans="1:4" s="42" customFormat="1" ht="19.5" customHeight="1">
      <c r="A34" s="50" t="s">
        <v>1445</v>
      </c>
      <c r="B34" s="59">
        <v>320910</v>
      </c>
      <c r="C34" s="63"/>
      <c r="D34" s="63"/>
    </row>
    <row r="35" spans="1:4" s="42" customFormat="1" ht="19.5" customHeight="1">
      <c r="A35" s="64" t="s">
        <v>1446</v>
      </c>
      <c r="B35" s="65">
        <f>B5+B34</f>
        <v>937771</v>
      </c>
      <c r="C35" s="63"/>
      <c r="D35" s="63"/>
    </row>
    <row r="36" spans="1:3" s="41" customFormat="1" ht="30" customHeight="1">
      <c r="A36" s="66"/>
      <c r="B36" s="66"/>
      <c r="C36" s="43"/>
    </row>
    <row r="37" s="41" customFormat="1" ht="30" customHeight="1">
      <c r="C37" s="43"/>
    </row>
    <row r="38" s="41" customFormat="1" ht="30" customHeight="1">
      <c r="C38" s="43"/>
    </row>
    <row r="39" s="41" customFormat="1" ht="30" customHeight="1">
      <c r="C39" s="43"/>
    </row>
    <row r="40" s="41" customFormat="1" ht="30" customHeight="1">
      <c r="C40" s="43"/>
    </row>
    <row r="41" s="41" customFormat="1" ht="30" customHeight="1">
      <c r="C41" s="43"/>
    </row>
  </sheetData>
  <sheetProtection/>
  <mergeCells count="1">
    <mergeCell ref="A2:B2"/>
  </mergeCells>
  <printOptions horizontalCentered="1"/>
  <pageMargins left="0.39" right="0.39" top="0.59" bottom="0.59" header="0.39" footer="0.51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20">
      <selection activeCell="K19" sqref="K19"/>
    </sheetView>
  </sheetViews>
  <sheetFormatPr defaultColWidth="9.00390625" defaultRowHeight="14.25"/>
  <cols>
    <col min="1" max="1" width="40.625" style="0" customWidth="1"/>
    <col min="2" max="2" width="18.625" style="0" customWidth="1"/>
    <col min="3" max="3" width="9.00390625" style="22" customWidth="1"/>
  </cols>
  <sheetData>
    <row r="1" ht="14.25">
      <c r="A1" s="21" t="s">
        <v>1447</v>
      </c>
    </row>
    <row r="2" spans="1:2" ht="33" customHeight="1">
      <c r="A2" s="23" t="s">
        <v>1448</v>
      </c>
      <c r="B2" s="23"/>
    </row>
    <row r="3" spans="1:2" ht="27" customHeight="1">
      <c r="A3" s="24"/>
      <c r="B3" s="25" t="s">
        <v>33</v>
      </c>
    </row>
    <row r="4" spans="1:3" s="21" customFormat="1" ht="24.75" customHeight="1">
      <c r="A4" s="26" t="s">
        <v>34</v>
      </c>
      <c r="B4" s="27" t="s">
        <v>35</v>
      </c>
      <c r="C4" s="28"/>
    </row>
    <row r="5" spans="1:3" s="21" customFormat="1" ht="24.75" customHeight="1">
      <c r="A5" s="29" t="s">
        <v>1406</v>
      </c>
      <c r="B5" s="32">
        <v>220691</v>
      </c>
      <c r="C5" s="28"/>
    </row>
    <row r="6" spans="1:3" s="21" customFormat="1" ht="19.5" customHeight="1">
      <c r="A6" s="31" t="s">
        <v>1407</v>
      </c>
      <c r="B6" s="39">
        <v>95759</v>
      </c>
      <c r="C6" s="28"/>
    </row>
    <row r="7" spans="1:3" s="21" customFormat="1" ht="19.5" customHeight="1">
      <c r="A7" s="31" t="s">
        <v>1408</v>
      </c>
      <c r="B7" s="40">
        <v>46071</v>
      </c>
      <c r="C7" s="28"/>
    </row>
    <row r="8" spans="1:3" s="21" customFormat="1" ht="19.5" customHeight="1">
      <c r="A8" s="31" t="s">
        <v>1410</v>
      </c>
      <c r="B8" s="33">
        <v>274</v>
      </c>
      <c r="C8" s="28"/>
    </row>
    <row r="9" spans="1:3" s="21" customFormat="1" ht="19.5" customHeight="1">
      <c r="A9" s="31" t="s">
        <v>1411</v>
      </c>
      <c r="B9" s="33">
        <v>49380</v>
      </c>
      <c r="C9" s="28"/>
    </row>
    <row r="10" spans="1:3" s="21" customFormat="1" ht="19.5" customHeight="1">
      <c r="A10" s="31" t="s">
        <v>1412</v>
      </c>
      <c r="B10" s="33">
        <v>34</v>
      </c>
      <c r="C10" s="28"/>
    </row>
    <row r="11" spans="1:3" s="21" customFormat="1" ht="19.5" customHeight="1">
      <c r="A11" s="31" t="s">
        <v>1413</v>
      </c>
      <c r="B11" s="35">
        <v>6113</v>
      </c>
      <c r="C11" s="28"/>
    </row>
    <row r="12" spans="1:3" s="21" customFormat="1" ht="19.5" customHeight="1">
      <c r="A12" s="31" t="s">
        <v>1408</v>
      </c>
      <c r="B12" s="33">
        <v>3923</v>
      </c>
      <c r="C12" s="28"/>
    </row>
    <row r="13" spans="1:3" s="21" customFormat="1" ht="19.5" customHeight="1">
      <c r="A13" s="31" t="s">
        <v>1410</v>
      </c>
      <c r="B13" s="33">
        <v>101</v>
      </c>
      <c r="C13" s="28"/>
    </row>
    <row r="14" spans="1:3" s="21" customFormat="1" ht="19.5" customHeight="1">
      <c r="A14" s="31" t="s">
        <v>1412</v>
      </c>
      <c r="B14" s="33">
        <v>8</v>
      </c>
      <c r="C14" s="28"/>
    </row>
    <row r="15" spans="1:3" s="21" customFormat="1" ht="19.5" customHeight="1">
      <c r="A15" s="31" t="s">
        <v>1415</v>
      </c>
      <c r="B15" s="33">
        <v>1400</v>
      </c>
      <c r="C15" s="28"/>
    </row>
    <row r="16" spans="1:3" s="21" customFormat="1" ht="19.5" customHeight="1">
      <c r="A16" s="31" t="s">
        <v>1416</v>
      </c>
      <c r="B16" s="33">
        <v>681</v>
      </c>
      <c r="C16" s="28"/>
    </row>
    <row r="17" spans="1:3" s="21" customFormat="1" ht="19.5" customHeight="1">
      <c r="A17" s="31" t="s">
        <v>1449</v>
      </c>
      <c r="B17" s="35">
        <v>62502</v>
      </c>
      <c r="C17" s="28"/>
    </row>
    <row r="18" spans="1:3" s="21" customFormat="1" ht="19.5" customHeight="1">
      <c r="A18" s="31" t="s">
        <v>1408</v>
      </c>
      <c r="B18" s="33">
        <v>58350</v>
      </c>
      <c r="C18" s="28"/>
    </row>
    <row r="19" spans="1:3" s="21" customFormat="1" ht="19.5" customHeight="1">
      <c r="A19" s="31" t="s">
        <v>1410</v>
      </c>
      <c r="B19" s="33">
        <v>908</v>
      </c>
      <c r="C19" s="28"/>
    </row>
    <row r="20" spans="1:3" s="21" customFormat="1" ht="19.5" customHeight="1">
      <c r="A20" s="31" t="s">
        <v>1411</v>
      </c>
      <c r="B20" s="33">
        <v>1237</v>
      </c>
      <c r="C20" s="28"/>
    </row>
    <row r="21" spans="1:3" s="21" customFormat="1" ht="19.5" customHeight="1">
      <c r="A21" s="31" t="s">
        <v>1414</v>
      </c>
      <c r="B21" s="33">
        <v>2007</v>
      </c>
      <c r="C21" s="28"/>
    </row>
    <row r="22" spans="1:3" s="21" customFormat="1" ht="19.5" customHeight="1">
      <c r="A22" s="31" t="s">
        <v>1450</v>
      </c>
      <c r="B22" s="35">
        <v>2617</v>
      </c>
      <c r="C22" s="28"/>
    </row>
    <row r="23" spans="1:3" s="21" customFormat="1" ht="19.5" customHeight="1">
      <c r="A23" s="31" t="s">
        <v>1408</v>
      </c>
      <c r="B23" s="33">
        <v>2613</v>
      </c>
      <c r="C23" s="28"/>
    </row>
    <row r="24" spans="1:3" s="21" customFormat="1" ht="19.5" customHeight="1">
      <c r="A24" s="31" t="s">
        <v>1410</v>
      </c>
      <c r="B24" s="33">
        <v>4</v>
      </c>
      <c r="C24" s="28"/>
    </row>
    <row r="25" spans="1:3" s="21" customFormat="1" ht="19.5" customHeight="1">
      <c r="A25" s="31" t="s">
        <v>1418</v>
      </c>
      <c r="B25" s="35">
        <v>26176</v>
      </c>
      <c r="C25" s="28"/>
    </row>
    <row r="26" spans="1:3" s="21" customFormat="1" ht="19.5" customHeight="1">
      <c r="A26" s="31" t="s">
        <v>1408</v>
      </c>
      <c r="B26" s="33">
        <v>25514</v>
      </c>
      <c r="C26" s="28"/>
    </row>
    <row r="27" spans="1:3" s="21" customFormat="1" ht="19.5" customHeight="1">
      <c r="A27" s="31" t="s">
        <v>1410</v>
      </c>
      <c r="B27" s="33">
        <v>400</v>
      </c>
      <c r="C27" s="28"/>
    </row>
    <row r="28" spans="1:3" s="21" customFormat="1" ht="19.5" customHeight="1">
      <c r="A28" s="31" t="s">
        <v>1415</v>
      </c>
      <c r="B28" s="33">
        <v>231</v>
      </c>
      <c r="C28" s="28"/>
    </row>
    <row r="29" spans="1:3" s="21" customFormat="1" ht="19.5" customHeight="1">
      <c r="A29" s="31" t="s">
        <v>1414</v>
      </c>
      <c r="B29" s="33">
        <v>31</v>
      </c>
      <c r="C29" s="28"/>
    </row>
    <row r="30" spans="1:3" s="21" customFormat="1" ht="19.5" customHeight="1">
      <c r="A30" s="31" t="s">
        <v>1419</v>
      </c>
      <c r="B30" s="35">
        <v>27524</v>
      </c>
      <c r="C30" s="28"/>
    </row>
    <row r="31" spans="1:3" s="21" customFormat="1" ht="19.5" customHeight="1">
      <c r="A31" s="31" t="s">
        <v>1408</v>
      </c>
      <c r="B31" s="33">
        <v>26537</v>
      </c>
      <c r="C31" s="28"/>
    </row>
    <row r="32" spans="1:3" s="21" customFormat="1" ht="19.5" customHeight="1">
      <c r="A32" s="31" t="s">
        <v>1410</v>
      </c>
      <c r="B32" s="33">
        <v>987</v>
      </c>
      <c r="C32" s="28"/>
    </row>
    <row r="33" spans="1:3" s="21" customFormat="1" ht="19.5" customHeight="1">
      <c r="A33" s="31" t="s">
        <v>1420</v>
      </c>
      <c r="B33" s="33">
        <v>222816</v>
      </c>
      <c r="C33" s="28"/>
    </row>
    <row r="34" spans="1:3" s="21" customFormat="1" ht="24.75" customHeight="1">
      <c r="A34" s="36" t="s">
        <v>1421</v>
      </c>
      <c r="B34" s="37">
        <f>B5+B33</f>
        <v>443507</v>
      </c>
      <c r="C34" s="28"/>
    </row>
    <row r="35" spans="1:2" ht="30" customHeight="1">
      <c r="A35" s="38"/>
      <c r="B35" s="38"/>
    </row>
    <row r="36" ht="30" customHeight="1"/>
    <row r="37" ht="30" customHeight="1"/>
    <row r="38" ht="30" customHeight="1"/>
    <row r="39" ht="30" customHeight="1"/>
    <row r="40" ht="30" customHeight="1"/>
  </sheetData>
  <sheetProtection/>
  <mergeCells count="1">
    <mergeCell ref="A2:B2"/>
  </mergeCells>
  <printOptions horizontalCentered="1"/>
  <pageMargins left="0.39" right="0.39" top="0.59" bottom="0.59" header="0.39" footer="0.51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4">
      <selection activeCell="J4" sqref="J4"/>
    </sheetView>
  </sheetViews>
  <sheetFormatPr defaultColWidth="9.00390625" defaultRowHeight="14.25"/>
  <cols>
    <col min="1" max="1" width="40.625" style="0" customWidth="1"/>
    <col min="2" max="2" width="18.625" style="0" customWidth="1"/>
    <col min="3" max="3" width="9.00390625" style="22" customWidth="1"/>
  </cols>
  <sheetData>
    <row r="1" ht="14.25">
      <c r="A1" s="21" t="s">
        <v>1451</v>
      </c>
    </row>
    <row r="2" spans="1:2" ht="33" customHeight="1">
      <c r="A2" s="23" t="s">
        <v>1452</v>
      </c>
      <c r="B2" s="23"/>
    </row>
    <row r="3" spans="1:2" ht="27" customHeight="1">
      <c r="A3" s="24"/>
      <c r="B3" s="25" t="s">
        <v>33</v>
      </c>
    </row>
    <row r="4" spans="1:3" s="21" customFormat="1" ht="24.75" customHeight="1">
      <c r="A4" s="26" t="s">
        <v>34</v>
      </c>
      <c r="B4" s="27" t="s">
        <v>35</v>
      </c>
      <c r="C4" s="28"/>
    </row>
    <row r="5" spans="1:3" s="21" customFormat="1" ht="24.75" customHeight="1">
      <c r="A5" s="29" t="s">
        <v>1424</v>
      </c>
      <c r="B5" s="30">
        <v>187854</v>
      </c>
      <c r="C5" s="28"/>
    </row>
    <row r="6" spans="1:3" s="21" customFormat="1" ht="19.5" customHeight="1">
      <c r="A6" s="31" t="s">
        <v>1425</v>
      </c>
      <c r="B6" s="32">
        <v>84848</v>
      </c>
      <c r="C6" s="28"/>
    </row>
    <row r="7" spans="1:3" s="21" customFormat="1" ht="19.5" customHeight="1">
      <c r="A7" s="31" t="s">
        <v>1426</v>
      </c>
      <c r="B7" s="33">
        <v>84831</v>
      </c>
      <c r="C7" s="28"/>
    </row>
    <row r="8" spans="1:3" s="21" customFormat="1" ht="19.5" customHeight="1">
      <c r="A8" s="31" t="s">
        <v>1427</v>
      </c>
      <c r="B8" s="33">
        <v>17</v>
      </c>
      <c r="C8" s="28"/>
    </row>
    <row r="9" spans="1:3" s="21" customFormat="1" ht="19.5" customHeight="1">
      <c r="A9" s="31" t="s">
        <v>1429</v>
      </c>
      <c r="B9" s="34">
        <v>5683</v>
      </c>
      <c r="C9" s="28"/>
    </row>
    <row r="10" spans="1:3" s="21" customFormat="1" ht="19.5" customHeight="1">
      <c r="A10" s="31" t="s">
        <v>1426</v>
      </c>
      <c r="B10" s="33">
        <v>4342</v>
      </c>
      <c r="C10" s="28"/>
    </row>
    <row r="11" spans="1:3" s="21" customFormat="1" ht="19.5" customHeight="1">
      <c r="A11" s="31" t="s">
        <v>1428</v>
      </c>
      <c r="B11" s="33">
        <v>654</v>
      </c>
      <c r="C11" s="28"/>
    </row>
    <row r="12" spans="1:3" s="21" customFormat="1" ht="19.5" customHeight="1">
      <c r="A12" s="31" t="s">
        <v>1427</v>
      </c>
      <c r="B12" s="33">
        <v>14</v>
      </c>
      <c r="C12" s="28"/>
    </row>
    <row r="13" spans="1:3" s="21" customFormat="1" ht="19.5" customHeight="1">
      <c r="A13" s="31" t="s">
        <v>1437</v>
      </c>
      <c r="B13" s="33">
        <v>673</v>
      </c>
      <c r="C13" s="28"/>
    </row>
    <row r="14" spans="1:3" s="21" customFormat="1" ht="19.5" customHeight="1">
      <c r="A14" s="31" t="s">
        <v>1453</v>
      </c>
      <c r="B14" s="34">
        <v>58584</v>
      </c>
      <c r="C14" s="28"/>
    </row>
    <row r="15" spans="1:3" s="21" customFormat="1" ht="19.5" customHeight="1">
      <c r="A15" s="31" t="s">
        <v>1426</v>
      </c>
      <c r="B15" s="33">
        <v>58524</v>
      </c>
      <c r="C15" s="28"/>
    </row>
    <row r="16" spans="1:3" s="21" customFormat="1" ht="19.5" customHeight="1">
      <c r="A16" s="31" t="s">
        <v>1427</v>
      </c>
      <c r="B16" s="33">
        <v>60</v>
      </c>
      <c r="C16" s="28"/>
    </row>
    <row r="17" spans="1:3" s="21" customFormat="1" ht="19.5" customHeight="1">
      <c r="A17" s="31" t="s">
        <v>1454</v>
      </c>
      <c r="B17" s="34">
        <v>3433</v>
      </c>
      <c r="C17" s="28"/>
    </row>
    <row r="18" spans="1:3" s="21" customFormat="1" ht="19.5" customHeight="1">
      <c r="A18" s="31" t="s">
        <v>1426</v>
      </c>
      <c r="B18" s="34">
        <v>3433</v>
      </c>
      <c r="C18" s="28"/>
    </row>
    <row r="19" spans="1:3" s="21" customFormat="1" ht="19.5" customHeight="1">
      <c r="A19" s="31" t="s">
        <v>1441</v>
      </c>
      <c r="B19" s="34">
        <v>16041</v>
      </c>
      <c r="C19" s="28"/>
    </row>
    <row r="20" spans="1:3" s="21" customFormat="1" ht="19.5" customHeight="1">
      <c r="A20" s="31" t="s">
        <v>1426</v>
      </c>
      <c r="B20" s="33">
        <v>14290</v>
      </c>
      <c r="C20" s="28"/>
    </row>
    <row r="21" spans="1:3" s="21" customFormat="1" ht="19.5" customHeight="1">
      <c r="A21" s="31" t="s">
        <v>1428</v>
      </c>
      <c r="B21" s="33">
        <v>539</v>
      </c>
      <c r="C21" s="28"/>
    </row>
    <row r="22" spans="1:3" s="21" customFormat="1" ht="19.5" customHeight="1">
      <c r="A22" s="31" t="s">
        <v>1437</v>
      </c>
      <c r="B22" s="33">
        <v>1212</v>
      </c>
      <c r="C22" s="28"/>
    </row>
    <row r="23" spans="1:3" s="21" customFormat="1" ht="19.5" customHeight="1">
      <c r="A23" s="31" t="s">
        <v>1444</v>
      </c>
      <c r="B23" s="34">
        <v>19265</v>
      </c>
      <c r="C23" s="28"/>
    </row>
    <row r="24" spans="1:3" s="21" customFormat="1" ht="19.5" customHeight="1">
      <c r="A24" s="31" t="s">
        <v>1426</v>
      </c>
      <c r="B24" s="34">
        <v>19265</v>
      </c>
      <c r="C24" s="28"/>
    </row>
    <row r="25" spans="1:3" s="21" customFormat="1" ht="24.75" customHeight="1">
      <c r="A25" s="29" t="s">
        <v>1445</v>
      </c>
      <c r="B25" s="35">
        <v>255653</v>
      </c>
      <c r="C25" s="28"/>
    </row>
    <row r="26" spans="1:3" s="21" customFormat="1" ht="24.75" customHeight="1">
      <c r="A26" s="36" t="s">
        <v>1446</v>
      </c>
      <c r="B26" s="37">
        <f>B5+B25</f>
        <v>443507</v>
      </c>
      <c r="C26" s="28"/>
    </row>
    <row r="27" spans="1:2" ht="30" customHeight="1">
      <c r="A27" s="38"/>
      <c r="B27" s="38"/>
    </row>
    <row r="28" ht="30" customHeight="1"/>
    <row r="29" ht="30" customHeight="1"/>
    <row r="30" ht="30" customHeight="1"/>
    <row r="31" ht="30" customHeight="1"/>
    <row r="32" ht="30" customHeight="1"/>
  </sheetData>
  <sheetProtection/>
  <mergeCells count="1">
    <mergeCell ref="A2:B2"/>
  </mergeCells>
  <printOptions horizontalCentered="1"/>
  <pageMargins left="0.39" right="0.39" top="0.59" bottom="0.59" header="0.39" footer="0.51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F12" sqref="F12"/>
    </sheetView>
  </sheetViews>
  <sheetFormatPr defaultColWidth="9.00390625" defaultRowHeight="14.25"/>
  <cols>
    <col min="1" max="3" width="27.875" style="11" customWidth="1"/>
    <col min="4" max="16384" width="9.00390625" style="11" customWidth="1"/>
  </cols>
  <sheetData>
    <row r="1" spans="1:4" s="10" customFormat="1" ht="15.75">
      <c r="A1" s="12" t="s">
        <v>1455</v>
      </c>
      <c r="B1" s="12"/>
      <c r="D1" s="13"/>
    </row>
    <row r="2" spans="1:3" ht="41.25" customHeight="1">
      <c r="A2" s="20" t="s">
        <v>1456</v>
      </c>
      <c r="B2" s="14"/>
      <c r="C2" s="14"/>
    </row>
    <row r="3" ht="24" customHeight="1">
      <c r="C3" s="15" t="s">
        <v>1457</v>
      </c>
    </row>
    <row r="4" spans="1:3" ht="30" customHeight="1">
      <c r="A4" s="16" t="s">
        <v>1458</v>
      </c>
      <c r="B4" s="16" t="s">
        <v>1459</v>
      </c>
      <c r="C4" s="16" t="s">
        <v>1460</v>
      </c>
    </row>
    <row r="5" spans="1:3" ht="44.25" customHeight="1">
      <c r="A5" s="17" t="s">
        <v>1461</v>
      </c>
      <c r="B5" s="18">
        <v>276.32</v>
      </c>
      <c r="C5" s="18">
        <v>275.84</v>
      </c>
    </row>
  </sheetData>
  <sheetProtection/>
  <mergeCells count="1">
    <mergeCell ref="A2:C2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E14" sqref="E14"/>
    </sheetView>
  </sheetViews>
  <sheetFormatPr defaultColWidth="9.00390625" defaultRowHeight="14.25"/>
  <cols>
    <col min="1" max="3" width="27.875" style="2" customWidth="1"/>
    <col min="4" max="16384" width="9.00390625" style="2" customWidth="1"/>
  </cols>
  <sheetData>
    <row r="1" spans="1:4" s="1" customFormat="1" ht="15.75">
      <c r="A1" s="3" t="s">
        <v>1462</v>
      </c>
      <c r="B1" s="3"/>
      <c r="D1" s="4"/>
    </row>
    <row r="2" spans="1:3" ht="41.25" customHeight="1">
      <c r="A2" s="19" t="s">
        <v>1463</v>
      </c>
      <c r="B2" s="5"/>
      <c r="C2" s="5"/>
    </row>
    <row r="3" ht="24" customHeight="1">
      <c r="C3" s="6" t="s">
        <v>1457</v>
      </c>
    </row>
    <row r="4" spans="1:3" ht="30" customHeight="1">
      <c r="A4" s="7" t="s">
        <v>1458</v>
      </c>
      <c r="B4" s="7" t="s">
        <v>1459</v>
      </c>
      <c r="C4" s="7" t="s">
        <v>1460</v>
      </c>
    </row>
    <row r="5" spans="1:3" ht="44.25" customHeight="1">
      <c r="A5" s="8" t="s">
        <v>1461</v>
      </c>
      <c r="B5" s="9">
        <v>109.6</v>
      </c>
      <c r="C5" s="9">
        <v>109.6</v>
      </c>
    </row>
  </sheetData>
  <sheetProtection/>
  <mergeCells count="1">
    <mergeCell ref="A2:C2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H12" sqref="H12"/>
    </sheetView>
  </sheetViews>
  <sheetFormatPr defaultColWidth="9.125" defaultRowHeight="14.25"/>
  <cols>
    <col min="1" max="1" width="26.625" style="174" customWidth="1"/>
    <col min="2" max="3" width="12.625" style="174" customWidth="1"/>
    <col min="4" max="4" width="9.75390625" style="174" customWidth="1"/>
    <col min="5" max="5" width="12.625" style="174" hidden="1" customWidth="1"/>
    <col min="6" max="6" width="12.625" style="174" customWidth="1"/>
    <col min="7" max="7" width="9.125" style="22" customWidth="1"/>
    <col min="8" max="254" width="9.125" style="0" customWidth="1"/>
  </cols>
  <sheetData>
    <row r="1" spans="1:6" ht="14.25">
      <c r="A1" s="21" t="s">
        <v>46</v>
      </c>
      <c r="B1"/>
      <c r="C1"/>
      <c r="D1"/>
      <c r="E1"/>
      <c r="F1"/>
    </row>
    <row r="2" spans="1:6" ht="46.5" customHeight="1">
      <c r="A2" s="23" t="s">
        <v>47</v>
      </c>
      <c r="B2" s="23"/>
      <c r="C2" s="23"/>
      <c r="D2" s="23"/>
      <c r="E2" s="23"/>
      <c r="F2" s="23"/>
    </row>
    <row r="3" spans="1:7" s="124" customFormat="1" ht="19.5" customHeight="1">
      <c r="A3" s="190"/>
      <c r="B3" s="191"/>
      <c r="C3" s="191"/>
      <c r="D3" s="191"/>
      <c r="E3" s="191"/>
      <c r="F3" s="187" t="s">
        <v>48</v>
      </c>
      <c r="G3" s="192"/>
    </row>
    <row r="4" spans="1:7" s="124" customFormat="1" ht="30" customHeight="1">
      <c r="A4" s="193" t="s">
        <v>49</v>
      </c>
      <c r="B4" s="175" t="s">
        <v>50</v>
      </c>
      <c r="C4" s="175" t="s">
        <v>51</v>
      </c>
      <c r="D4" s="176" t="s">
        <v>52</v>
      </c>
      <c r="E4" s="177" t="s">
        <v>53</v>
      </c>
      <c r="F4" s="194" t="s">
        <v>54</v>
      </c>
      <c r="G4" s="192"/>
    </row>
    <row r="5" spans="1:7" s="124" customFormat="1" ht="19.5" customHeight="1">
      <c r="A5" s="195" t="s">
        <v>55</v>
      </c>
      <c r="B5" s="196">
        <v>574796</v>
      </c>
      <c r="C5" s="196">
        <v>566801</v>
      </c>
      <c r="D5" s="197">
        <f aca="true" t="shared" si="0" ref="D5:D27">C5/B5*100</f>
        <v>98.6090717402348</v>
      </c>
      <c r="E5" s="198">
        <f>SUM(E6:E18)</f>
        <v>489386</v>
      </c>
      <c r="F5" s="199">
        <f aca="true" t="shared" si="1" ref="F5:F27">C5/E5*100</f>
        <v>115.81880151863764</v>
      </c>
      <c r="G5" s="192"/>
    </row>
    <row r="6" spans="1:7" s="124" customFormat="1" ht="19.5" customHeight="1">
      <c r="A6" s="200" t="s">
        <v>56</v>
      </c>
      <c r="B6" s="198">
        <v>213942</v>
      </c>
      <c r="C6" s="198">
        <v>213501</v>
      </c>
      <c r="D6" s="201">
        <f t="shared" si="0"/>
        <v>99.79386936646381</v>
      </c>
      <c r="E6" s="198">
        <v>188664</v>
      </c>
      <c r="F6" s="199">
        <f t="shared" si="1"/>
        <v>113.16467370563541</v>
      </c>
      <c r="G6" s="192"/>
    </row>
    <row r="7" spans="1:7" s="124" customFormat="1" ht="19.5" customHeight="1">
      <c r="A7" s="200" t="s">
        <v>57</v>
      </c>
      <c r="B7" s="198">
        <v>44851</v>
      </c>
      <c r="C7" s="198">
        <v>48747</v>
      </c>
      <c r="D7" s="201">
        <f t="shared" si="0"/>
        <v>108.6865398764799</v>
      </c>
      <c r="E7" s="198">
        <v>39243</v>
      </c>
      <c r="F7" s="199">
        <f t="shared" si="1"/>
        <v>124.21833193180949</v>
      </c>
      <c r="G7" s="192"/>
    </row>
    <row r="8" spans="1:7" s="124" customFormat="1" ht="19.5" customHeight="1">
      <c r="A8" s="200" t="s">
        <v>58</v>
      </c>
      <c r="B8" s="198">
        <v>28576</v>
      </c>
      <c r="C8" s="198">
        <v>28576</v>
      </c>
      <c r="D8" s="201">
        <f t="shared" si="0"/>
        <v>100</v>
      </c>
      <c r="E8" s="198">
        <v>25164</v>
      </c>
      <c r="F8" s="199">
        <f t="shared" si="1"/>
        <v>113.5590526148466</v>
      </c>
      <c r="G8" s="192"/>
    </row>
    <row r="9" spans="1:7" s="124" customFormat="1" ht="19.5" customHeight="1">
      <c r="A9" s="200" t="s">
        <v>59</v>
      </c>
      <c r="B9" s="198">
        <v>4573</v>
      </c>
      <c r="C9" s="198">
        <v>4909</v>
      </c>
      <c r="D9" s="201">
        <f t="shared" si="0"/>
        <v>107.34747430570741</v>
      </c>
      <c r="E9" s="198">
        <v>4107</v>
      </c>
      <c r="F9" s="199">
        <f t="shared" si="1"/>
        <v>119.52763574385197</v>
      </c>
      <c r="G9" s="192"/>
    </row>
    <row r="10" spans="1:7" s="124" customFormat="1" ht="19.5" customHeight="1">
      <c r="A10" s="200" t="s">
        <v>60</v>
      </c>
      <c r="B10" s="198">
        <v>42146</v>
      </c>
      <c r="C10" s="198">
        <v>39049</v>
      </c>
      <c r="D10" s="201">
        <f t="shared" si="0"/>
        <v>92.6517344469226</v>
      </c>
      <c r="E10" s="198">
        <v>36592</v>
      </c>
      <c r="F10" s="199">
        <f t="shared" si="1"/>
        <v>106.71458242238741</v>
      </c>
      <c r="G10" s="192"/>
    </row>
    <row r="11" spans="1:7" s="124" customFormat="1" ht="19.5" customHeight="1">
      <c r="A11" s="200" t="s">
        <v>61</v>
      </c>
      <c r="B11" s="198">
        <v>16603</v>
      </c>
      <c r="C11" s="198">
        <v>13135</v>
      </c>
      <c r="D11" s="201">
        <f t="shared" si="0"/>
        <v>79.11220863699332</v>
      </c>
      <c r="E11" s="198">
        <v>13763</v>
      </c>
      <c r="F11" s="199">
        <f t="shared" si="1"/>
        <v>95.43704134273051</v>
      </c>
      <c r="G11" s="192"/>
    </row>
    <row r="12" spans="1:7" s="124" customFormat="1" ht="19.5" customHeight="1">
      <c r="A12" s="200" t="s">
        <v>62</v>
      </c>
      <c r="B12" s="198">
        <v>9128</v>
      </c>
      <c r="C12" s="198">
        <v>7714</v>
      </c>
      <c r="D12" s="201">
        <f t="shared" si="0"/>
        <v>84.50920245398773</v>
      </c>
      <c r="E12" s="198">
        <v>7810</v>
      </c>
      <c r="F12" s="199">
        <f t="shared" si="1"/>
        <v>98.77080665813061</v>
      </c>
      <c r="G12" s="192"/>
    </row>
    <row r="13" spans="1:7" s="124" customFormat="1" ht="19.5" customHeight="1">
      <c r="A13" s="200" t="s">
        <v>63</v>
      </c>
      <c r="B13" s="198">
        <v>13596</v>
      </c>
      <c r="C13" s="198">
        <v>9679</v>
      </c>
      <c r="D13" s="201">
        <f t="shared" si="0"/>
        <v>71.19005589879376</v>
      </c>
      <c r="E13" s="198">
        <v>12558</v>
      </c>
      <c r="F13" s="199">
        <f t="shared" si="1"/>
        <v>77.07437490046186</v>
      </c>
      <c r="G13" s="192"/>
    </row>
    <row r="14" spans="1:7" s="124" customFormat="1" ht="19.5" customHeight="1">
      <c r="A14" s="200" t="s">
        <v>64</v>
      </c>
      <c r="B14" s="198">
        <v>51825</v>
      </c>
      <c r="C14" s="198">
        <v>65349</v>
      </c>
      <c r="D14" s="201">
        <f t="shared" si="0"/>
        <v>126.09551374819104</v>
      </c>
      <c r="E14" s="198">
        <v>45701</v>
      </c>
      <c r="F14" s="199">
        <f t="shared" si="1"/>
        <v>142.99249469377037</v>
      </c>
      <c r="G14" s="192"/>
    </row>
    <row r="15" spans="1:7" s="124" customFormat="1" ht="19.5" customHeight="1">
      <c r="A15" s="200" t="s">
        <v>65</v>
      </c>
      <c r="B15" s="198">
        <v>15930</v>
      </c>
      <c r="C15" s="198">
        <v>15254</v>
      </c>
      <c r="D15" s="201">
        <f t="shared" si="0"/>
        <v>95.7564344005022</v>
      </c>
      <c r="E15" s="198">
        <v>13285</v>
      </c>
      <c r="F15" s="199">
        <f t="shared" si="1"/>
        <v>114.82122694768535</v>
      </c>
      <c r="G15" s="192"/>
    </row>
    <row r="16" spans="1:7" s="124" customFormat="1" ht="19.5" customHeight="1">
      <c r="A16" s="200" t="s">
        <v>66</v>
      </c>
      <c r="B16" s="198">
        <v>54604</v>
      </c>
      <c r="C16" s="198">
        <v>37476</v>
      </c>
      <c r="D16" s="201">
        <f t="shared" si="0"/>
        <v>68.63233462749982</v>
      </c>
      <c r="E16" s="198">
        <v>38735</v>
      </c>
      <c r="F16" s="199">
        <f t="shared" si="1"/>
        <v>96.7497095649929</v>
      </c>
      <c r="G16" s="192"/>
    </row>
    <row r="17" spans="1:7" s="124" customFormat="1" ht="19.5" customHeight="1">
      <c r="A17" s="200" t="s">
        <v>67</v>
      </c>
      <c r="B17" s="198">
        <v>75764</v>
      </c>
      <c r="C17" s="198">
        <v>80015</v>
      </c>
      <c r="D17" s="201">
        <f t="shared" si="0"/>
        <v>105.6108442004118</v>
      </c>
      <c r="E17" s="198">
        <v>61218</v>
      </c>
      <c r="F17" s="199">
        <f t="shared" si="1"/>
        <v>130.70502139893497</v>
      </c>
      <c r="G17" s="192"/>
    </row>
    <row r="18" spans="1:7" s="124" customFormat="1" ht="19.5" customHeight="1">
      <c r="A18" s="200" t="s">
        <v>68</v>
      </c>
      <c r="B18" s="198">
        <v>3104</v>
      </c>
      <c r="C18" s="198">
        <v>2512</v>
      </c>
      <c r="D18" s="201">
        <f t="shared" si="0"/>
        <v>80.9278350515464</v>
      </c>
      <c r="E18" s="198">
        <v>2546</v>
      </c>
      <c r="F18" s="199">
        <f t="shared" si="1"/>
        <v>98.66457187745483</v>
      </c>
      <c r="G18" s="192"/>
    </row>
    <row r="19" spans="1:7" s="124" customFormat="1" ht="19.5" customHeight="1">
      <c r="A19" s="200" t="s">
        <v>69</v>
      </c>
      <c r="B19" s="198">
        <v>154</v>
      </c>
      <c r="C19" s="198">
        <v>885</v>
      </c>
      <c r="D19" s="201">
        <f t="shared" si="0"/>
        <v>574.6753246753248</v>
      </c>
      <c r="E19" s="198"/>
      <c r="F19" s="199"/>
      <c r="G19" s="192"/>
    </row>
    <row r="20" spans="1:7" s="124" customFormat="1" ht="19.5" customHeight="1">
      <c r="A20" s="200" t="s">
        <v>70</v>
      </c>
      <c r="B20" s="198">
        <v>471795</v>
      </c>
      <c r="C20" s="198">
        <v>375558</v>
      </c>
      <c r="D20" s="201">
        <f t="shared" si="0"/>
        <v>79.60194576034083</v>
      </c>
      <c r="E20" s="198">
        <f>SUM(E21:E26)</f>
        <v>486139</v>
      </c>
      <c r="F20" s="199">
        <f t="shared" si="1"/>
        <v>77.25321358706049</v>
      </c>
      <c r="G20" s="192"/>
    </row>
    <row r="21" spans="1:7" s="124" customFormat="1" ht="19.5" customHeight="1">
      <c r="A21" s="200" t="s">
        <v>71</v>
      </c>
      <c r="B21" s="198">
        <v>56404</v>
      </c>
      <c r="C21" s="198">
        <v>55304</v>
      </c>
      <c r="D21" s="201">
        <f t="shared" si="0"/>
        <v>98.04978370328345</v>
      </c>
      <c r="E21" s="198">
        <v>57857</v>
      </c>
      <c r="F21" s="199">
        <f t="shared" si="1"/>
        <v>95.58739651209015</v>
      </c>
      <c r="G21" s="192"/>
    </row>
    <row r="22" spans="1:7" s="124" customFormat="1" ht="19.5" customHeight="1">
      <c r="A22" s="200" t="s">
        <v>72</v>
      </c>
      <c r="B22" s="198">
        <v>71525</v>
      </c>
      <c r="C22" s="198">
        <v>72379</v>
      </c>
      <c r="D22" s="201">
        <f t="shared" si="0"/>
        <v>101.19398811604334</v>
      </c>
      <c r="E22" s="198">
        <v>78884</v>
      </c>
      <c r="F22" s="199">
        <f t="shared" si="1"/>
        <v>91.75371431468993</v>
      </c>
      <c r="G22" s="192"/>
    </row>
    <row r="23" spans="1:7" s="124" customFormat="1" ht="19.5" customHeight="1">
      <c r="A23" s="200" t="s">
        <v>73</v>
      </c>
      <c r="B23" s="198">
        <v>69779</v>
      </c>
      <c r="C23" s="198">
        <v>89568</v>
      </c>
      <c r="D23" s="201">
        <f t="shared" si="0"/>
        <v>128.3595351036845</v>
      </c>
      <c r="E23" s="198">
        <v>71210</v>
      </c>
      <c r="F23" s="199">
        <f t="shared" si="1"/>
        <v>125.78008706642325</v>
      </c>
      <c r="G23" s="192"/>
    </row>
    <row r="24" spans="1:7" s="124" customFormat="1" ht="19.5" customHeight="1">
      <c r="A24" s="200" t="s">
        <v>74</v>
      </c>
      <c r="B24" s="198">
        <v>4020</v>
      </c>
      <c r="C24" s="198">
        <v>0</v>
      </c>
      <c r="D24" s="201">
        <f t="shared" si="0"/>
        <v>0</v>
      </c>
      <c r="E24" s="198">
        <v>204</v>
      </c>
      <c r="F24" s="199">
        <f t="shared" si="1"/>
        <v>0</v>
      </c>
      <c r="G24" s="192"/>
    </row>
    <row r="25" spans="1:7" s="124" customFormat="1" ht="19.5" customHeight="1">
      <c r="A25" s="200" t="s">
        <v>75</v>
      </c>
      <c r="B25" s="198">
        <v>145706</v>
      </c>
      <c r="C25" s="198">
        <v>102702</v>
      </c>
      <c r="D25" s="201">
        <f t="shared" si="0"/>
        <v>70.48577272040959</v>
      </c>
      <c r="E25" s="198">
        <v>164393</v>
      </c>
      <c r="F25" s="199">
        <f t="shared" si="1"/>
        <v>62.47346298200045</v>
      </c>
      <c r="G25" s="192"/>
    </row>
    <row r="26" spans="1:7" s="124" customFormat="1" ht="19.5" customHeight="1">
      <c r="A26" s="200" t="s">
        <v>76</v>
      </c>
      <c r="B26" s="198">
        <v>124361</v>
      </c>
      <c r="C26" s="198">
        <v>55605</v>
      </c>
      <c r="D26" s="201">
        <f t="shared" si="0"/>
        <v>44.712570661220155</v>
      </c>
      <c r="E26" s="202">
        <v>113591</v>
      </c>
      <c r="F26" s="203">
        <f t="shared" si="1"/>
        <v>48.95194161509275</v>
      </c>
      <c r="G26" s="192"/>
    </row>
    <row r="27" spans="1:7" s="124" customFormat="1" ht="30" customHeight="1">
      <c r="A27" s="193" t="s">
        <v>77</v>
      </c>
      <c r="B27" s="175">
        <f>B5+B20</f>
        <v>1046591</v>
      </c>
      <c r="C27" s="175">
        <f>C5+C20</f>
        <v>942359</v>
      </c>
      <c r="D27" s="172">
        <f t="shared" si="0"/>
        <v>90.04080868266591</v>
      </c>
      <c r="E27" s="204">
        <f>E5+E20</f>
        <v>975525</v>
      </c>
      <c r="F27" s="205">
        <f t="shared" si="1"/>
        <v>96.6001896414751</v>
      </c>
      <c r="G27" s="192"/>
    </row>
    <row r="28" spans="1:7" s="124" customFormat="1" ht="14.25">
      <c r="A28" s="206"/>
      <c r="C28" s="174"/>
      <c r="D28" s="174"/>
      <c r="F28" s="206"/>
      <c r="G28" s="192"/>
    </row>
  </sheetData>
  <sheetProtection/>
  <mergeCells count="1">
    <mergeCell ref="A2:F2"/>
  </mergeCells>
  <printOptions horizontalCentered="1"/>
  <pageMargins left="0.2" right="0.2" top="0.7900000000000001" bottom="0.98" header="0" footer="0"/>
  <pageSetup blackAndWhite="1"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G14" sqref="G14"/>
    </sheetView>
  </sheetViews>
  <sheetFormatPr defaultColWidth="9.00390625" defaultRowHeight="14.25"/>
  <cols>
    <col min="1" max="3" width="27.875" style="11" customWidth="1"/>
    <col min="4" max="16384" width="9.00390625" style="11" customWidth="1"/>
  </cols>
  <sheetData>
    <row r="1" spans="1:4" s="10" customFormat="1" ht="15.75">
      <c r="A1" s="12" t="s">
        <v>1464</v>
      </c>
      <c r="B1" s="12"/>
      <c r="D1" s="13"/>
    </row>
    <row r="2" spans="1:3" ht="41.25" customHeight="1">
      <c r="A2" s="14" t="s">
        <v>1465</v>
      </c>
      <c r="B2" s="14"/>
      <c r="C2" s="14"/>
    </row>
    <row r="3" ht="24" customHeight="1">
      <c r="C3" s="15" t="s">
        <v>1457</v>
      </c>
    </row>
    <row r="4" spans="1:3" ht="30" customHeight="1">
      <c r="A4" s="16" t="s">
        <v>1458</v>
      </c>
      <c r="B4" s="16" t="s">
        <v>1459</v>
      </c>
      <c r="C4" s="16" t="s">
        <v>1460</v>
      </c>
    </row>
    <row r="5" spans="1:3" ht="44.25" customHeight="1">
      <c r="A5" s="17" t="s">
        <v>1466</v>
      </c>
      <c r="B5" s="18">
        <v>63.88</v>
      </c>
      <c r="C5" s="18">
        <v>63.88</v>
      </c>
    </row>
  </sheetData>
  <sheetProtection/>
  <mergeCells count="1">
    <mergeCell ref="A2:C2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K19" sqref="K19"/>
    </sheetView>
  </sheetViews>
  <sheetFormatPr defaultColWidth="9.00390625" defaultRowHeight="14.25"/>
  <cols>
    <col min="1" max="3" width="27.875" style="2" customWidth="1"/>
    <col min="4" max="16384" width="9.00390625" style="2" customWidth="1"/>
  </cols>
  <sheetData>
    <row r="1" spans="1:4" s="1" customFormat="1" ht="15.75">
      <c r="A1" s="3" t="s">
        <v>1467</v>
      </c>
      <c r="B1" s="3"/>
      <c r="D1" s="4"/>
    </row>
    <row r="2" spans="1:3" ht="41.25" customHeight="1">
      <c r="A2" s="5" t="s">
        <v>1468</v>
      </c>
      <c r="B2" s="5"/>
      <c r="C2" s="5"/>
    </row>
    <row r="3" ht="24" customHeight="1">
      <c r="C3" s="6" t="s">
        <v>1457</v>
      </c>
    </row>
    <row r="4" spans="1:3" ht="30" customHeight="1">
      <c r="A4" s="7" t="s">
        <v>1458</v>
      </c>
      <c r="B4" s="7" t="s">
        <v>1459</v>
      </c>
      <c r="C4" s="7" t="s">
        <v>1460</v>
      </c>
    </row>
    <row r="5" spans="1:3" ht="44.25" customHeight="1">
      <c r="A5" s="8" t="s">
        <v>1466</v>
      </c>
      <c r="B5" s="9">
        <v>87.34</v>
      </c>
      <c r="C5" s="9">
        <v>87.34</v>
      </c>
    </row>
  </sheetData>
  <sheetProtection/>
  <mergeCells count="1">
    <mergeCell ref="A2:C2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1" sqref="B11"/>
    </sheetView>
  </sheetViews>
  <sheetFormatPr defaultColWidth="9.00390625" defaultRowHeight="14.25"/>
  <cols>
    <col min="1" max="1" width="40.625" style="0" customWidth="1"/>
    <col min="2" max="2" width="25.625" style="0" customWidth="1"/>
  </cols>
  <sheetData>
    <row r="1" ht="14.25">
      <c r="A1" s="21" t="s">
        <v>78</v>
      </c>
    </row>
    <row r="2" spans="1:2" ht="46.5" customHeight="1">
      <c r="A2" s="23" t="s">
        <v>79</v>
      </c>
      <c r="B2" s="23"/>
    </row>
    <row r="3" spans="1:2" ht="14.25">
      <c r="A3" s="173"/>
      <c r="B3" s="173"/>
    </row>
    <row r="4" spans="1:2" ht="27" customHeight="1">
      <c r="A4" s="24"/>
      <c r="B4" s="25" t="s">
        <v>33</v>
      </c>
    </row>
    <row r="5" spans="1:2" ht="39.75" customHeight="1">
      <c r="A5" s="89" t="s">
        <v>34</v>
      </c>
      <c r="B5" s="90" t="s">
        <v>35</v>
      </c>
    </row>
    <row r="6" spans="1:2" ht="30" customHeight="1">
      <c r="A6" s="91" t="s">
        <v>80</v>
      </c>
      <c r="B6" s="33">
        <v>5481565</v>
      </c>
    </row>
    <row r="7" spans="1:2" ht="30" customHeight="1">
      <c r="A7" s="31" t="s">
        <v>81</v>
      </c>
      <c r="B7" s="33">
        <v>69917</v>
      </c>
    </row>
    <row r="8" spans="1:2" ht="30" customHeight="1">
      <c r="A8" s="31" t="s">
        <v>82</v>
      </c>
      <c r="B8" s="33">
        <v>415959</v>
      </c>
    </row>
    <row r="9" spans="1:2" ht="30" customHeight="1">
      <c r="A9" s="31" t="s">
        <v>83</v>
      </c>
      <c r="B9" s="33">
        <v>15360</v>
      </c>
    </row>
    <row r="10" spans="1:2" ht="30" customHeight="1">
      <c r="A10" s="31" t="s">
        <v>84</v>
      </c>
      <c r="B10" s="33">
        <v>170434</v>
      </c>
    </row>
    <row r="11" spans="1:2" ht="39.75" customHeight="1">
      <c r="A11" s="36" t="s">
        <v>85</v>
      </c>
      <c r="B11" s="37">
        <f>B6+B7+B8+B9+B10</f>
        <v>6153235</v>
      </c>
    </row>
    <row r="12" spans="1:2" ht="30" customHeight="1">
      <c r="A12" s="38"/>
      <c r="B12" s="38"/>
    </row>
    <row r="13" spans="1:2" ht="30" customHeight="1">
      <c r="A13" s="38"/>
      <c r="B13" s="38"/>
    </row>
    <row r="14" ht="30" customHeight="1"/>
    <row r="15" ht="30" customHeight="1"/>
    <row r="16" ht="30" customHeight="1"/>
    <row r="17" ht="30" customHeight="1"/>
    <row r="18" ht="30" customHeight="1"/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79"/>
  <sheetViews>
    <sheetView showGridLines="0" showZeros="0" workbookViewId="0" topLeftCell="A1">
      <selection activeCell="D11" sqref="D11"/>
    </sheetView>
  </sheetViews>
  <sheetFormatPr defaultColWidth="9.125" defaultRowHeight="14.25"/>
  <cols>
    <col min="1" max="1" width="35.625" style="111" customWidth="1"/>
    <col min="2" max="4" width="15.625" style="111" customWidth="1"/>
    <col min="5" max="16384" width="9.125" style="111" customWidth="1"/>
  </cols>
  <sheetData>
    <row r="1" ht="14.25">
      <c r="A1" s="21" t="s">
        <v>86</v>
      </c>
    </row>
    <row r="2" spans="1:5" s="124" customFormat="1" ht="28.5" customHeight="1">
      <c r="A2" s="186" t="s">
        <v>87</v>
      </c>
      <c r="B2" s="186"/>
      <c r="C2" s="186"/>
      <c r="D2" s="186"/>
      <c r="E2" s="161"/>
    </row>
    <row r="3" spans="1:5" s="124" customFormat="1" ht="16.5" customHeight="1">
      <c r="A3" s="187" t="s">
        <v>48</v>
      </c>
      <c r="B3" s="187"/>
      <c r="C3" s="187"/>
      <c r="D3" s="187"/>
      <c r="E3" s="188"/>
    </row>
    <row r="4" spans="1:4" ht="24.75" customHeight="1">
      <c r="A4" s="177" t="s">
        <v>88</v>
      </c>
      <c r="B4" s="177" t="s">
        <v>51</v>
      </c>
      <c r="C4" s="177" t="s">
        <v>53</v>
      </c>
      <c r="D4" s="177" t="s">
        <v>89</v>
      </c>
    </row>
    <row r="5" spans="1:4" ht="16.5" customHeight="1">
      <c r="A5" s="165" t="s">
        <v>90</v>
      </c>
      <c r="B5" s="168">
        <f>SUM(B6,B18,B27,B39,B51,B62,B73,B85,B94,B104,B119,B128,B139,B151,B161,B174,B181,B188,B197,B203,B210,B218,B225,B231,B237,B243,B249,B255)</f>
        <v>563666</v>
      </c>
      <c r="C5" s="168">
        <f>C6+C18+C27+C39+C51+C62+C73+C85+C94+C104+C119+C128+C139+C151+C161+C174+C181+C188+C197+C203+C210+C218+C225+C231+C237+C243+C249+C255</f>
        <v>543473</v>
      </c>
      <c r="D5" s="167">
        <f aca="true" t="shared" si="0" ref="D5:D68">B5/C5*100</f>
        <v>103.7155479665043</v>
      </c>
    </row>
    <row r="6" spans="1:4" ht="16.5" customHeight="1">
      <c r="A6" s="165" t="s">
        <v>91</v>
      </c>
      <c r="B6" s="168">
        <f>SUM(B7:B17)</f>
        <v>11983</v>
      </c>
      <c r="C6" s="168">
        <v>13165</v>
      </c>
      <c r="D6" s="167">
        <f t="shared" si="0"/>
        <v>91.02164830991265</v>
      </c>
    </row>
    <row r="7" spans="1:4" ht="16.5" customHeight="1">
      <c r="A7" s="165" t="s">
        <v>92</v>
      </c>
      <c r="B7" s="168">
        <v>8151</v>
      </c>
      <c r="C7" s="168">
        <v>8372</v>
      </c>
      <c r="D7" s="167">
        <f t="shared" si="0"/>
        <v>97.36024844720497</v>
      </c>
    </row>
    <row r="8" spans="1:4" ht="16.5" customHeight="1">
      <c r="A8" s="165" t="s">
        <v>93</v>
      </c>
      <c r="B8" s="168">
        <v>1681</v>
      </c>
      <c r="C8" s="168">
        <v>2351</v>
      </c>
      <c r="D8" s="167">
        <f t="shared" si="0"/>
        <v>71.50148872820077</v>
      </c>
    </row>
    <row r="9" spans="1:4" ht="16.5" customHeight="1">
      <c r="A9" s="165" t="s">
        <v>94</v>
      </c>
      <c r="B9" s="168">
        <v>89</v>
      </c>
      <c r="C9" s="168">
        <v>0</v>
      </c>
      <c r="D9" s="167" t="e">
        <f t="shared" si="0"/>
        <v>#DIV/0!</v>
      </c>
    </row>
    <row r="10" spans="1:4" ht="16.5" customHeight="1">
      <c r="A10" s="165" t="s">
        <v>95</v>
      </c>
      <c r="B10" s="168">
        <v>786</v>
      </c>
      <c r="C10" s="168">
        <v>981</v>
      </c>
      <c r="D10" s="167">
        <f t="shared" si="0"/>
        <v>80.1223241590214</v>
      </c>
    </row>
    <row r="11" spans="1:4" ht="16.5" customHeight="1">
      <c r="A11" s="165" t="s">
        <v>96</v>
      </c>
      <c r="B11" s="168">
        <v>8</v>
      </c>
      <c r="C11" s="168">
        <v>0</v>
      </c>
      <c r="D11" s="167" t="e">
        <f t="shared" si="0"/>
        <v>#DIV/0!</v>
      </c>
    </row>
    <row r="12" spans="1:4" ht="16.5" customHeight="1">
      <c r="A12" s="165" t="s">
        <v>97</v>
      </c>
      <c r="B12" s="168">
        <v>49</v>
      </c>
      <c r="C12" s="168">
        <v>25</v>
      </c>
      <c r="D12" s="167">
        <f t="shared" si="0"/>
        <v>196</v>
      </c>
    </row>
    <row r="13" spans="1:4" ht="16.5" customHeight="1">
      <c r="A13" s="165" t="s">
        <v>98</v>
      </c>
      <c r="B13" s="168">
        <v>54</v>
      </c>
      <c r="C13" s="168">
        <v>86</v>
      </c>
      <c r="D13" s="167">
        <f t="shared" si="0"/>
        <v>62.7906976744186</v>
      </c>
    </row>
    <row r="14" spans="1:4" ht="16.5" customHeight="1">
      <c r="A14" s="165" t="s">
        <v>99</v>
      </c>
      <c r="B14" s="168">
        <v>439</v>
      </c>
      <c r="C14" s="168">
        <v>238</v>
      </c>
      <c r="D14" s="167">
        <f t="shared" si="0"/>
        <v>184.45378151260505</v>
      </c>
    </row>
    <row r="15" spans="1:4" ht="16.5" customHeight="1">
      <c r="A15" s="165" t="s">
        <v>100</v>
      </c>
      <c r="B15" s="168">
        <v>8</v>
      </c>
      <c r="C15" s="168">
        <v>10</v>
      </c>
      <c r="D15" s="167">
        <f t="shared" si="0"/>
        <v>80</v>
      </c>
    </row>
    <row r="16" spans="1:4" ht="16.5" customHeight="1">
      <c r="A16" s="165" t="s">
        <v>101</v>
      </c>
      <c r="B16" s="168">
        <v>22</v>
      </c>
      <c r="C16" s="168">
        <v>0</v>
      </c>
      <c r="D16" s="167" t="e">
        <f t="shared" si="0"/>
        <v>#DIV/0!</v>
      </c>
    </row>
    <row r="17" spans="1:4" ht="16.5" customHeight="1">
      <c r="A17" s="165" t="s">
        <v>102</v>
      </c>
      <c r="B17" s="168">
        <v>696</v>
      </c>
      <c r="C17" s="168">
        <v>1102</v>
      </c>
      <c r="D17" s="167">
        <f t="shared" si="0"/>
        <v>63.1578947368421</v>
      </c>
    </row>
    <row r="18" spans="1:4" ht="16.5" customHeight="1">
      <c r="A18" s="165" t="s">
        <v>103</v>
      </c>
      <c r="B18" s="168">
        <f>SUM(B19:B26)</f>
        <v>8856</v>
      </c>
      <c r="C18" s="168">
        <v>8388</v>
      </c>
      <c r="D18" s="167">
        <f t="shared" si="0"/>
        <v>105.5793991416309</v>
      </c>
    </row>
    <row r="19" spans="1:4" ht="16.5" customHeight="1">
      <c r="A19" s="165" t="s">
        <v>92</v>
      </c>
      <c r="B19" s="168">
        <v>5709</v>
      </c>
      <c r="C19" s="168">
        <v>5204</v>
      </c>
      <c r="D19" s="167">
        <f t="shared" si="0"/>
        <v>109.70407378939278</v>
      </c>
    </row>
    <row r="20" spans="1:4" ht="16.5" customHeight="1">
      <c r="A20" s="165" t="s">
        <v>93</v>
      </c>
      <c r="B20" s="168">
        <v>1137</v>
      </c>
      <c r="C20" s="168">
        <v>1426</v>
      </c>
      <c r="D20" s="167">
        <f t="shared" si="0"/>
        <v>79.73352033660589</v>
      </c>
    </row>
    <row r="21" spans="1:4" ht="16.5" customHeight="1">
      <c r="A21" s="165" t="s">
        <v>94</v>
      </c>
      <c r="B21" s="168">
        <v>0</v>
      </c>
      <c r="C21" s="168">
        <v>0</v>
      </c>
      <c r="D21" s="167" t="e">
        <f t="shared" si="0"/>
        <v>#DIV/0!</v>
      </c>
    </row>
    <row r="22" spans="1:4" ht="16.5" customHeight="1">
      <c r="A22" s="165" t="s">
        <v>104</v>
      </c>
      <c r="B22" s="168">
        <v>573</v>
      </c>
      <c r="C22" s="168">
        <v>579</v>
      </c>
      <c r="D22" s="167">
        <f t="shared" si="0"/>
        <v>98.96373056994818</v>
      </c>
    </row>
    <row r="23" spans="1:4" ht="16.5" customHeight="1">
      <c r="A23" s="165" t="s">
        <v>105</v>
      </c>
      <c r="B23" s="168">
        <v>74</v>
      </c>
      <c r="C23" s="168">
        <v>74</v>
      </c>
      <c r="D23" s="167">
        <f t="shared" si="0"/>
        <v>100</v>
      </c>
    </row>
    <row r="24" spans="1:4" ht="16.5" customHeight="1">
      <c r="A24" s="165" t="s">
        <v>106</v>
      </c>
      <c r="B24" s="168">
        <v>87</v>
      </c>
      <c r="C24" s="168">
        <v>15</v>
      </c>
      <c r="D24" s="167">
        <f t="shared" si="0"/>
        <v>580</v>
      </c>
    </row>
    <row r="25" spans="1:4" ht="16.5" customHeight="1">
      <c r="A25" s="165" t="s">
        <v>101</v>
      </c>
      <c r="B25" s="168">
        <v>201</v>
      </c>
      <c r="C25" s="168">
        <v>0</v>
      </c>
      <c r="D25" s="167" t="e">
        <f t="shared" si="0"/>
        <v>#DIV/0!</v>
      </c>
    </row>
    <row r="26" spans="1:4" ht="16.5" customHeight="1">
      <c r="A26" s="165" t="s">
        <v>107</v>
      </c>
      <c r="B26" s="168">
        <v>1075</v>
      </c>
      <c r="C26" s="168">
        <v>1090</v>
      </c>
      <c r="D26" s="167">
        <f t="shared" si="0"/>
        <v>98.62385321100918</v>
      </c>
    </row>
    <row r="27" spans="1:4" ht="16.5" customHeight="1">
      <c r="A27" s="165" t="s">
        <v>108</v>
      </c>
      <c r="B27" s="168">
        <f>SUM(B28:B38)</f>
        <v>232419</v>
      </c>
      <c r="C27" s="168">
        <v>228046</v>
      </c>
      <c r="D27" s="167">
        <f t="shared" si="0"/>
        <v>101.91759557282303</v>
      </c>
    </row>
    <row r="28" spans="1:4" ht="16.5" customHeight="1">
      <c r="A28" s="165" t="s">
        <v>92</v>
      </c>
      <c r="B28" s="168">
        <v>150119</v>
      </c>
      <c r="C28" s="168">
        <v>138011</v>
      </c>
      <c r="D28" s="167">
        <f t="shared" si="0"/>
        <v>108.77321372934041</v>
      </c>
    </row>
    <row r="29" spans="1:4" ht="16.5" customHeight="1">
      <c r="A29" s="165" t="s">
        <v>93</v>
      </c>
      <c r="B29" s="168">
        <v>29243</v>
      </c>
      <c r="C29" s="168">
        <v>46499</v>
      </c>
      <c r="D29" s="167">
        <f t="shared" si="0"/>
        <v>62.88952450590335</v>
      </c>
    </row>
    <row r="30" spans="1:4" ht="16.5" customHeight="1">
      <c r="A30" s="165" t="s">
        <v>94</v>
      </c>
      <c r="B30" s="168">
        <v>1251</v>
      </c>
      <c r="C30" s="168">
        <v>1271</v>
      </c>
      <c r="D30" s="167">
        <f t="shared" si="0"/>
        <v>98.426435877262</v>
      </c>
    </row>
    <row r="31" spans="1:4" ht="16.5" customHeight="1">
      <c r="A31" s="165" t="s">
        <v>109</v>
      </c>
      <c r="B31" s="168">
        <v>168</v>
      </c>
      <c r="C31" s="168">
        <v>103</v>
      </c>
      <c r="D31" s="167">
        <f t="shared" si="0"/>
        <v>163.10679611650485</v>
      </c>
    </row>
    <row r="32" spans="1:4" ht="16.5" customHeight="1">
      <c r="A32" s="165" t="s">
        <v>110</v>
      </c>
      <c r="B32" s="168">
        <v>454</v>
      </c>
      <c r="C32" s="168">
        <v>1281</v>
      </c>
      <c r="D32" s="167">
        <f t="shared" si="0"/>
        <v>35.441061670569866</v>
      </c>
    </row>
    <row r="33" spans="1:4" ht="16.5" customHeight="1">
      <c r="A33" s="165" t="s">
        <v>111</v>
      </c>
      <c r="B33" s="168">
        <v>673</v>
      </c>
      <c r="C33" s="168">
        <v>569</v>
      </c>
      <c r="D33" s="167">
        <f t="shared" si="0"/>
        <v>118.27768014059754</v>
      </c>
    </row>
    <row r="34" spans="1:4" ht="16.5" customHeight="1">
      <c r="A34" s="165" t="s">
        <v>112</v>
      </c>
      <c r="B34" s="168">
        <v>468</v>
      </c>
      <c r="C34" s="168">
        <v>571</v>
      </c>
      <c r="D34" s="167">
        <f t="shared" si="0"/>
        <v>81.9614711033275</v>
      </c>
    </row>
    <row r="35" spans="1:4" ht="16.5" customHeight="1">
      <c r="A35" s="165" t="s">
        <v>113</v>
      </c>
      <c r="B35" s="168">
        <v>7504</v>
      </c>
      <c r="C35" s="168">
        <v>7279</v>
      </c>
      <c r="D35" s="167">
        <f t="shared" si="0"/>
        <v>103.09108394010167</v>
      </c>
    </row>
    <row r="36" spans="1:4" ht="16.5" customHeight="1">
      <c r="A36" s="165" t="s">
        <v>114</v>
      </c>
      <c r="B36" s="168">
        <v>0</v>
      </c>
      <c r="C36" s="168">
        <v>0</v>
      </c>
      <c r="D36" s="167" t="e">
        <f t="shared" si="0"/>
        <v>#DIV/0!</v>
      </c>
    </row>
    <row r="37" spans="1:4" ht="16.5" customHeight="1">
      <c r="A37" s="165" t="s">
        <v>101</v>
      </c>
      <c r="B37" s="168">
        <v>1622</v>
      </c>
      <c r="C37" s="168">
        <v>1305</v>
      </c>
      <c r="D37" s="167">
        <f t="shared" si="0"/>
        <v>124.2911877394636</v>
      </c>
    </row>
    <row r="38" spans="1:4" ht="16.5" customHeight="1">
      <c r="A38" s="165" t="s">
        <v>115</v>
      </c>
      <c r="B38" s="168">
        <v>40917</v>
      </c>
      <c r="C38" s="168">
        <v>31157</v>
      </c>
      <c r="D38" s="167">
        <f t="shared" si="0"/>
        <v>131.32522386622588</v>
      </c>
    </row>
    <row r="39" spans="1:4" ht="16.5" customHeight="1">
      <c r="A39" s="165" t="s">
        <v>116</v>
      </c>
      <c r="B39" s="168">
        <f>SUM(B40:B50)</f>
        <v>20619</v>
      </c>
      <c r="C39" s="168">
        <v>17728</v>
      </c>
      <c r="D39" s="167">
        <f t="shared" si="0"/>
        <v>116.30753610108304</v>
      </c>
    </row>
    <row r="40" spans="1:4" ht="16.5" customHeight="1">
      <c r="A40" s="165" t="s">
        <v>92</v>
      </c>
      <c r="B40" s="168">
        <v>6674</v>
      </c>
      <c r="C40" s="168">
        <v>5458</v>
      </c>
      <c r="D40" s="167">
        <f t="shared" si="0"/>
        <v>122.27922315866617</v>
      </c>
    </row>
    <row r="41" spans="1:4" ht="16.5" customHeight="1">
      <c r="A41" s="165" t="s">
        <v>93</v>
      </c>
      <c r="B41" s="168">
        <v>1604</v>
      </c>
      <c r="C41" s="168">
        <v>2195</v>
      </c>
      <c r="D41" s="167">
        <f t="shared" si="0"/>
        <v>73.0751708428246</v>
      </c>
    </row>
    <row r="42" spans="1:4" ht="16.5" customHeight="1">
      <c r="A42" s="165" t="s">
        <v>94</v>
      </c>
      <c r="B42" s="168">
        <v>100</v>
      </c>
      <c r="C42" s="168">
        <v>0</v>
      </c>
      <c r="D42" s="167" t="e">
        <f t="shared" si="0"/>
        <v>#DIV/0!</v>
      </c>
    </row>
    <row r="43" spans="1:4" ht="16.5" customHeight="1">
      <c r="A43" s="165" t="s">
        <v>117</v>
      </c>
      <c r="B43" s="168">
        <v>649</v>
      </c>
      <c r="C43" s="168">
        <v>205</v>
      </c>
      <c r="D43" s="167">
        <f t="shared" si="0"/>
        <v>316.5853658536586</v>
      </c>
    </row>
    <row r="44" spans="1:4" ht="16.5" customHeight="1">
      <c r="A44" s="165" t="s">
        <v>118</v>
      </c>
      <c r="B44" s="168">
        <v>5</v>
      </c>
      <c r="C44" s="168">
        <v>0</v>
      </c>
      <c r="D44" s="167" t="e">
        <f t="shared" si="0"/>
        <v>#DIV/0!</v>
      </c>
    </row>
    <row r="45" spans="1:4" ht="16.5" customHeight="1">
      <c r="A45" s="165" t="s">
        <v>119</v>
      </c>
      <c r="B45" s="168">
        <v>0</v>
      </c>
      <c r="C45" s="168">
        <v>0</v>
      </c>
      <c r="D45" s="167" t="e">
        <f t="shared" si="0"/>
        <v>#DIV/0!</v>
      </c>
    </row>
    <row r="46" spans="1:4" ht="16.5" customHeight="1">
      <c r="A46" s="165" t="s">
        <v>120</v>
      </c>
      <c r="B46" s="168">
        <v>84</v>
      </c>
      <c r="C46" s="168">
        <v>80</v>
      </c>
      <c r="D46" s="167">
        <f t="shared" si="0"/>
        <v>105</v>
      </c>
    </row>
    <row r="47" spans="1:4" ht="16.5" customHeight="1">
      <c r="A47" s="165" t="s">
        <v>121</v>
      </c>
      <c r="B47" s="168">
        <v>958</v>
      </c>
      <c r="C47" s="168">
        <v>1519</v>
      </c>
      <c r="D47" s="167">
        <f t="shared" si="0"/>
        <v>63.0678077682686</v>
      </c>
    </row>
    <row r="48" spans="1:4" ht="16.5" customHeight="1">
      <c r="A48" s="165" t="s">
        <v>122</v>
      </c>
      <c r="B48" s="168">
        <v>0</v>
      </c>
      <c r="C48" s="168">
        <v>402</v>
      </c>
      <c r="D48" s="167">
        <f t="shared" si="0"/>
        <v>0</v>
      </c>
    </row>
    <row r="49" spans="1:4" ht="16.5" customHeight="1">
      <c r="A49" s="165" t="s">
        <v>101</v>
      </c>
      <c r="B49" s="168">
        <v>621</v>
      </c>
      <c r="C49" s="168">
        <v>749</v>
      </c>
      <c r="D49" s="167">
        <f t="shared" si="0"/>
        <v>82.9105473965287</v>
      </c>
    </row>
    <row r="50" spans="1:4" ht="16.5" customHeight="1">
      <c r="A50" s="165" t="s">
        <v>123</v>
      </c>
      <c r="B50" s="168">
        <v>9924</v>
      </c>
      <c r="C50" s="168">
        <v>7120</v>
      </c>
      <c r="D50" s="167">
        <f t="shared" si="0"/>
        <v>139.38202247191012</v>
      </c>
    </row>
    <row r="51" spans="1:4" ht="16.5" customHeight="1">
      <c r="A51" s="165" t="s">
        <v>124</v>
      </c>
      <c r="B51" s="168">
        <f>SUM(B52:B61)</f>
        <v>6187</v>
      </c>
      <c r="C51" s="168">
        <f>SUM(C52:C61)</f>
        <v>6134</v>
      </c>
      <c r="D51" s="167">
        <f t="shared" si="0"/>
        <v>100.8640365177698</v>
      </c>
    </row>
    <row r="52" spans="1:4" ht="16.5" customHeight="1">
      <c r="A52" s="165" t="s">
        <v>92</v>
      </c>
      <c r="B52" s="168">
        <v>2840</v>
      </c>
      <c r="C52" s="168">
        <v>3101</v>
      </c>
      <c r="D52" s="167">
        <f t="shared" si="0"/>
        <v>91.58336020638504</v>
      </c>
    </row>
    <row r="53" spans="1:4" ht="16.5" customHeight="1">
      <c r="A53" s="165" t="s">
        <v>93</v>
      </c>
      <c r="B53" s="168">
        <v>901</v>
      </c>
      <c r="C53" s="168">
        <v>754</v>
      </c>
      <c r="D53" s="167">
        <f t="shared" si="0"/>
        <v>119.49602122015915</v>
      </c>
    </row>
    <row r="54" spans="1:4" ht="16.5" customHeight="1">
      <c r="A54" s="165" t="s">
        <v>94</v>
      </c>
      <c r="B54" s="168">
        <v>0</v>
      </c>
      <c r="C54" s="168">
        <v>5</v>
      </c>
      <c r="D54" s="167">
        <f t="shared" si="0"/>
        <v>0</v>
      </c>
    </row>
    <row r="55" spans="1:4" ht="16.5" customHeight="1">
      <c r="A55" s="165" t="s">
        <v>125</v>
      </c>
      <c r="B55" s="168">
        <v>17</v>
      </c>
      <c r="C55" s="168">
        <v>61</v>
      </c>
      <c r="D55" s="167">
        <f t="shared" si="0"/>
        <v>27.86885245901639</v>
      </c>
    </row>
    <row r="56" spans="1:4" ht="16.5" customHeight="1">
      <c r="A56" s="165" t="s">
        <v>126</v>
      </c>
      <c r="B56" s="168">
        <v>514</v>
      </c>
      <c r="C56" s="168">
        <v>264</v>
      </c>
      <c r="D56" s="167">
        <f t="shared" si="0"/>
        <v>194.6969696969697</v>
      </c>
    </row>
    <row r="57" spans="1:4" ht="16.5" customHeight="1">
      <c r="A57" s="165" t="s">
        <v>127</v>
      </c>
      <c r="B57" s="168">
        <v>0</v>
      </c>
      <c r="C57" s="168">
        <v>88</v>
      </c>
      <c r="D57" s="167">
        <f t="shared" si="0"/>
        <v>0</v>
      </c>
    </row>
    <row r="58" spans="1:4" ht="16.5" customHeight="1">
      <c r="A58" s="165" t="s">
        <v>128</v>
      </c>
      <c r="B58" s="168">
        <v>986</v>
      </c>
      <c r="C58" s="168">
        <v>1018</v>
      </c>
      <c r="D58" s="167">
        <f t="shared" si="0"/>
        <v>96.85658153241651</v>
      </c>
    </row>
    <row r="59" spans="1:4" ht="16.5" customHeight="1">
      <c r="A59" s="165" t="s">
        <v>129</v>
      </c>
      <c r="B59" s="168">
        <v>296</v>
      </c>
      <c r="C59" s="168">
        <v>354</v>
      </c>
      <c r="D59" s="167">
        <f t="shared" si="0"/>
        <v>83.61581920903954</v>
      </c>
    </row>
    <row r="60" spans="1:4" ht="16.5" customHeight="1">
      <c r="A60" s="165" t="s">
        <v>101</v>
      </c>
      <c r="B60" s="168">
        <v>0</v>
      </c>
      <c r="C60" s="168">
        <v>0</v>
      </c>
      <c r="D60" s="167" t="e">
        <f t="shared" si="0"/>
        <v>#DIV/0!</v>
      </c>
    </row>
    <row r="61" spans="1:4" ht="16.5" customHeight="1">
      <c r="A61" s="165" t="s">
        <v>130</v>
      </c>
      <c r="B61" s="168">
        <v>633</v>
      </c>
      <c r="C61" s="168">
        <v>489</v>
      </c>
      <c r="D61" s="167">
        <f t="shared" si="0"/>
        <v>129.4478527607362</v>
      </c>
    </row>
    <row r="62" spans="1:4" ht="16.5" customHeight="1">
      <c r="A62" s="165" t="s">
        <v>131</v>
      </c>
      <c r="B62" s="189">
        <f>SUM(B63:B72)</f>
        <v>39589</v>
      </c>
      <c r="C62" s="168">
        <v>40164</v>
      </c>
      <c r="D62" s="167">
        <f t="shared" si="0"/>
        <v>98.56836968429438</v>
      </c>
    </row>
    <row r="63" spans="1:4" ht="16.5" customHeight="1">
      <c r="A63" s="165" t="s">
        <v>92</v>
      </c>
      <c r="B63" s="189">
        <v>21638</v>
      </c>
      <c r="C63" s="168">
        <v>20164</v>
      </c>
      <c r="D63" s="167">
        <f t="shared" si="0"/>
        <v>107.3100575282682</v>
      </c>
    </row>
    <row r="64" spans="1:4" ht="16.5" customHeight="1">
      <c r="A64" s="165" t="s">
        <v>93</v>
      </c>
      <c r="B64" s="189">
        <v>5071</v>
      </c>
      <c r="C64" s="168">
        <v>6893</v>
      </c>
      <c r="D64" s="167">
        <f t="shared" si="0"/>
        <v>73.56738720441027</v>
      </c>
    </row>
    <row r="65" spans="1:4" ht="16.5" customHeight="1">
      <c r="A65" s="165" t="s">
        <v>94</v>
      </c>
      <c r="B65" s="189">
        <v>437</v>
      </c>
      <c r="C65" s="168">
        <v>0</v>
      </c>
      <c r="D65" s="167" t="e">
        <f t="shared" si="0"/>
        <v>#DIV/0!</v>
      </c>
    </row>
    <row r="66" spans="1:4" ht="16.5" customHeight="1">
      <c r="A66" s="165" t="s">
        <v>132</v>
      </c>
      <c r="B66" s="189">
        <v>105</v>
      </c>
      <c r="C66" s="168">
        <v>173</v>
      </c>
      <c r="D66" s="167">
        <f t="shared" si="0"/>
        <v>60.69364161849711</v>
      </c>
    </row>
    <row r="67" spans="1:4" ht="16.5" customHeight="1">
      <c r="A67" s="165" t="s">
        <v>133</v>
      </c>
      <c r="B67" s="189">
        <v>719</v>
      </c>
      <c r="C67" s="168">
        <v>993</v>
      </c>
      <c r="D67" s="167">
        <f t="shared" si="0"/>
        <v>72.40684793554884</v>
      </c>
    </row>
    <row r="68" spans="1:4" ht="16.5" customHeight="1">
      <c r="A68" s="165" t="s">
        <v>134</v>
      </c>
      <c r="B68" s="189">
        <v>14</v>
      </c>
      <c r="C68" s="168">
        <v>34</v>
      </c>
      <c r="D68" s="167">
        <f t="shared" si="0"/>
        <v>41.17647058823529</v>
      </c>
    </row>
    <row r="69" spans="1:4" ht="16.5" customHeight="1">
      <c r="A69" s="165" t="s">
        <v>135</v>
      </c>
      <c r="B69" s="189">
        <v>1016</v>
      </c>
      <c r="C69" s="168">
        <v>1743</v>
      </c>
      <c r="D69" s="167">
        <f aca="true" t="shared" si="1" ref="D69:D132">B69/C69*100</f>
        <v>58.2903040734366</v>
      </c>
    </row>
    <row r="70" spans="1:4" ht="16.5" customHeight="1">
      <c r="A70" s="165" t="s">
        <v>136</v>
      </c>
      <c r="B70" s="189">
        <v>2090</v>
      </c>
      <c r="C70" s="168">
        <v>1487</v>
      </c>
      <c r="D70" s="167">
        <f t="shared" si="1"/>
        <v>140.55144586415602</v>
      </c>
    </row>
    <row r="71" spans="1:4" ht="16.5" customHeight="1">
      <c r="A71" s="165" t="s">
        <v>101</v>
      </c>
      <c r="B71" s="189">
        <v>1</v>
      </c>
      <c r="C71" s="168">
        <v>81</v>
      </c>
      <c r="D71" s="167">
        <f t="shared" si="1"/>
        <v>1.2345679012345678</v>
      </c>
    </row>
    <row r="72" spans="1:4" ht="16.5" customHeight="1">
      <c r="A72" s="165" t="s">
        <v>137</v>
      </c>
      <c r="B72" s="189">
        <v>8498</v>
      </c>
      <c r="C72" s="168">
        <v>8596</v>
      </c>
      <c r="D72" s="167">
        <f t="shared" si="1"/>
        <v>98.8599348534202</v>
      </c>
    </row>
    <row r="73" spans="1:4" ht="16.5" customHeight="1">
      <c r="A73" s="165" t="s">
        <v>138</v>
      </c>
      <c r="B73" s="189">
        <f>SUM(B74:B84)</f>
        <v>55527</v>
      </c>
      <c r="C73" s="168">
        <v>43908</v>
      </c>
      <c r="D73" s="167">
        <f t="shared" si="1"/>
        <v>126.46214812790379</v>
      </c>
    </row>
    <row r="74" spans="1:4" ht="16.5" customHeight="1">
      <c r="A74" s="165" t="s">
        <v>92</v>
      </c>
      <c r="B74" s="189">
        <v>10408</v>
      </c>
      <c r="C74" s="168">
        <v>3610</v>
      </c>
      <c r="D74" s="167">
        <f t="shared" si="1"/>
        <v>288.31024930747924</v>
      </c>
    </row>
    <row r="75" spans="1:4" ht="16.5" customHeight="1">
      <c r="A75" s="165" t="s">
        <v>93</v>
      </c>
      <c r="B75" s="189">
        <v>2465</v>
      </c>
      <c r="C75" s="168">
        <v>6983</v>
      </c>
      <c r="D75" s="167">
        <f t="shared" si="1"/>
        <v>35.30001432049262</v>
      </c>
    </row>
    <row r="76" spans="1:4" ht="16.5" customHeight="1">
      <c r="A76" s="165" t="s">
        <v>94</v>
      </c>
      <c r="B76" s="189">
        <v>45</v>
      </c>
      <c r="C76" s="168">
        <v>0</v>
      </c>
      <c r="D76" s="167" t="e">
        <f t="shared" si="1"/>
        <v>#DIV/0!</v>
      </c>
    </row>
    <row r="77" spans="1:4" ht="16.5" customHeight="1">
      <c r="A77" s="165" t="s">
        <v>139</v>
      </c>
      <c r="B77" s="189">
        <v>3</v>
      </c>
      <c r="C77" s="168">
        <v>0</v>
      </c>
      <c r="D77" s="167" t="e">
        <f t="shared" si="1"/>
        <v>#DIV/0!</v>
      </c>
    </row>
    <row r="78" spans="1:4" ht="16.5" customHeight="1">
      <c r="A78" s="165" t="s">
        <v>140</v>
      </c>
      <c r="B78" s="189">
        <v>0</v>
      </c>
      <c r="C78" s="168">
        <v>0</v>
      </c>
      <c r="D78" s="167" t="e">
        <f t="shared" si="1"/>
        <v>#DIV/0!</v>
      </c>
    </row>
    <row r="79" spans="1:4" ht="16.5" customHeight="1">
      <c r="A79" s="165" t="s">
        <v>141</v>
      </c>
      <c r="B79" s="189">
        <v>4349</v>
      </c>
      <c r="C79" s="168">
        <v>3670</v>
      </c>
      <c r="D79" s="167">
        <f t="shared" si="1"/>
        <v>118.50136239782016</v>
      </c>
    </row>
    <row r="80" spans="1:4" ht="16.5" customHeight="1">
      <c r="A80" s="165" t="s">
        <v>142</v>
      </c>
      <c r="B80" s="189">
        <v>0</v>
      </c>
      <c r="C80" s="168">
        <v>0</v>
      </c>
      <c r="D80" s="167" t="e">
        <f t="shared" si="1"/>
        <v>#DIV/0!</v>
      </c>
    </row>
    <row r="81" spans="1:4" ht="16.5" customHeight="1">
      <c r="A81" s="165" t="s">
        <v>143</v>
      </c>
      <c r="B81" s="189">
        <v>7126</v>
      </c>
      <c r="C81" s="168">
        <v>4782</v>
      </c>
      <c r="D81" s="167">
        <f t="shared" si="1"/>
        <v>149.01714763697197</v>
      </c>
    </row>
    <row r="82" spans="1:4" ht="16.5" customHeight="1">
      <c r="A82" s="165" t="s">
        <v>135</v>
      </c>
      <c r="B82" s="189">
        <v>0</v>
      </c>
      <c r="C82" s="168">
        <v>140</v>
      </c>
      <c r="D82" s="167">
        <f t="shared" si="1"/>
        <v>0</v>
      </c>
    </row>
    <row r="83" spans="1:4" ht="16.5" customHeight="1">
      <c r="A83" s="165" t="s">
        <v>101</v>
      </c>
      <c r="B83" s="189">
        <v>0</v>
      </c>
      <c r="C83" s="168">
        <v>89</v>
      </c>
      <c r="D83" s="167">
        <f t="shared" si="1"/>
        <v>0</v>
      </c>
    </row>
    <row r="84" spans="1:4" ht="16.5" customHeight="1">
      <c r="A84" s="165" t="s">
        <v>144</v>
      </c>
      <c r="B84" s="189">
        <v>31131</v>
      </c>
      <c r="C84" s="168">
        <v>24634</v>
      </c>
      <c r="D84" s="167">
        <f t="shared" si="1"/>
        <v>126.37411707396282</v>
      </c>
    </row>
    <row r="85" spans="1:4" ht="16.5" customHeight="1">
      <c r="A85" s="165" t="s">
        <v>145</v>
      </c>
      <c r="B85" s="189">
        <f>SUM(B86:B93)</f>
        <v>9527</v>
      </c>
      <c r="C85" s="168">
        <v>8663</v>
      </c>
      <c r="D85" s="167">
        <f t="shared" si="1"/>
        <v>109.97345030589865</v>
      </c>
    </row>
    <row r="86" spans="1:4" ht="16.5" customHeight="1">
      <c r="A86" s="165" t="s">
        <v>92</v>
      </c>
      <c r="B86" s="189">
        <v>5316</v>
      </c>
      <c r="C86" s="168">
        <v>4913</v>
      </c>
      <c r="D86" s="167">
        <f t="shared" si="1"/>
        <v>108.2027274577651</v>
      </c>
    </row>
    <row r="87" spans="1:4" ht="16.5" customHeight="1">
      <c r="A87" s="165" t="s">
        <v>93</v>
      </c>
      <c r="B87" s="189">
        <v>1650</v>
      </c>
      <c r="C87" s="168">
        <v>1192</v>
      </c>
      <c r="D87" s="167">
        <f t="shared" si="1"/>
        <v>138.4228187919463</v>
      </c>
    </row>
    <row r="88" spans="1:4" ht="16.5" customHeight="1">
      <c r="A88" s="165" t="s">
        <v>94</v>
      </c>
      <c r="B88" s="189">
        <v>0</v>
      </c>
      <c r="C88" s="168">
        <v>6</v>
      </c>
      <c r="D88" s="167">
        <f t="shared" si="1"/>
        <v>0</v>
      </c>
    </row>
    <row r="89" spans="1:4" ht="16.5" customHeight="1">
      <c r="A89" s="165" t="s">
        <v>146</v>
      </c>
      <c r="B89" s="189">
        <v>1347</v>
      </c>
      <c r="C89" s="168">
        <v>1491</v>
      </c>
      <c r="D89" s="167">
        <f t="shared" si="1"/>
        <v>90.3420523138833</v>
      </c>
    </row>
    <row r="90" spans="1:4" ht="16.5" customHeight="1">
      <c r="A90" s="165" t="s">
        <v>147</v>
      </c>
      <c r="B90" s="189">
        <v>12</v>
      </c>
      <c r="C90" s="168">
        <v>63</v>
      </c>
      <c r="D90" s="167">
        <f t="shared" si="1"/>
        <v>19.047619047619047</v>
      </c>
    </row>
    <row r="91" spans="1:4" ht="16.5" customHeight="1">
      <c r="A91" s="165" t="s">
        <v>135</v>
      </c>
      <c r="B91" s="189">
        <v>37</v>
      </c>
      <c r="C91" s="168">
        <v>122</v>
      </c>
      <c r="D91" s="167">
        <f t="shared" si="1"/>
        <v>30.327868852459016</v>
      </c>
    </row>
    <row r="92" spans="1:4" ht="16.5" customHeight="1">
      <c r="A92" s="165" t="s">
        <v>101</v>
      </c>
      <c r="B92" s="189">
        <v>263</v>
      </c>
      <c r="C92" s="168">
        <v>210</v>
      </c>
      <c r="D92" s="167">
        <f t="shared" si="1"/>
        <v>125.23809523809524</v>
      </c>
    </row>
    <row r="93" spans="1:4" ht="16.5" customHeight="1">
      <c r="A93" s="165" t="s">
        <v>148</v>
      </c>
      <c r="B93" s="189">
        <v>902</v>
      </c>
      <c r="C93" s="168">
        <v>666</v>
      </c>
      <c r="D93" s="167">
        <f t="shared" si="1"/>
        <v>135.43543543543544</v>
      </c>
    </row>
    <row r="94" spans="1:4" ht="16.5" customHeight="1">
      <c r="A94" s="165" t="s">
        <v>149</v>
      </c>
      <c r="B94" s="189"/>
      <c r="C94" s="168">
        <v>13</v>
      </c>
      <c r="D94" s="167">
        <f t="shared" si="1"/>
        <v>0</v>
      </c>
    </row>
    <row r="95" spans="1:4" ht="16.5" customHeight="1">
      <c r="A95" s="165" t="s">
        <v>92</v>
      </c>
      <c r="B95" s="189"/>
      <c r="C95" s="168">
        <v>0</v>
      </c>
      <c r="D95" s="167" t="e">
        <f t="shared" si="1"/>
        <v>#DIV/0!</v>
      </c>
    </row>
    <row r="96" spans="1:4" ht="16.5" customHeight="1">
      <c r="A96" s="165" t="s">
        <v>93</v>
      </c>
      <c r="B96" s="189"/>
      <c r="C96" s="168">
        <v>0</v>
      </c>
      <c r="D96" s="167" t="e">
        <f t="shared" si="1"/>
        <v>#DIV/0!</v>
      </c>
    </row>
    <row r="97" spans="1:4" ht="16.5" customHeight="1">
      <c r="A97" s="165" t="s">
        <v>94</v>
      </c>
      <c r="B97" s="189"/>
      <c r="C97" s="168">
        <v>0</v>
      </c>
      <c r="D97" s="167" t="e">
        <f t="shared" si="1"/>
        <v>#DIV/0!</v>
      </c>
    </row>
    <row r="98" spans="1:4" ht="16.5" customHeight="1">
      <c r="A98" s="165" t="s">
        <v>150</v>
      </c>
      <c r="B98" s="189"/>
      <c r="C98" s="168">
        <v>0</v>
      </c>
      <c r="D98" s="167" t="e">
        <f t="shared" si="1"/>
        <v>#DIV/0!</v>
      </c>
    </row>
    <row r="99" spans="1:4" ht="16.5" customHeight="1">
      <c r="A99" s="165" t="s">
        <v>151</v>
      </c>
      <c r="B99" s="189"/>
      <c r="C99" s="168">
        <v>0</v>
      </c>
      <c r="D99" s="167" t="e">
        <f t="shared" si="1"/>
        <v>#DIV/0!</v>
      </c>
    </row>
    <row r="100" spans="1:4" ht="16.5" customHeight="1">
      <c r="A100" s="165" t="s">
        <v>152</v>
      </c>
      <c r="B100" s="189"/>
      <c r="C100" s="168">
        <v>0</v>
      </c>
      <c r="D100" s="167" t="e">
        <f t="shared" si="1"/>
        <v>#DIV/0!</v>
      </c>
    </row>
    <row r="101" spans="1:4" ht="16.5" customHeight="1">
      <c r="A101" s="165" t="s">
        <v>135</v>
      </c>
      <c r="B101" s="189"/>
      <c r="C101" s="168">
        <v>10</v>
      </c>
      <c r="D101" s="167">
        <f t="shared" si="1"/>
        <v>0</v>
      </c>
    </row>
    <row r="102" spans="1:4" ht="16.5" customHeight="1">
      <c r="A102" s="165" t="s">
        <v>101</v>
      </c>
      <c r="B102" s="189"/>
      <c r="C102" s="168">
        <v>0</v>
      </c>
      <c r="D102" s="167" t="e">
        <f t="shared" si="1"/>
        <v>#DIV/0!</v>
      </c>
    </row>
    <row r="103" spans="1:4" ht="16.5" customHeight="1">
      <c r="A103" s="165" t="s">
        <v>153</v>
      </c>
      <c r="B103" s="189"/>
      <c r="C103" s="168">
        <v>3</v>
      </c>
      <c r="D103" s="167">
        <f t="shared" si="1"/>
        <v>0</v>
      </c>
    </row>
    <row r="104" spans="1:4" ht="16.5" customHeight="1">
      <c r="A104" s="165" t="s">
        <v>154</v>
      </c>
      <c r="B104" s="189">
        <f>SUM(B105:B118)</f>
        <v>5236</v>
      </c>
      <c r="C104" s="168">
        <v>5380</v>
      </c>
      <c r="D104" s="167">
        <f t="shared" si="1"/>
        <v>97.32342007434944</v>
      </c>
    </row>
    <row r="105" spans="1:4" ht="16.5" customHeight="1">
      <c r="A105" s="165" t="s">
        <v>92</v>
      </c>
      <c r="B105" s="189">
        <v>1323</v>
      </c>
      <c r="C105" s="168">
        <v>1304</v>
      </c>
      <c r="D105" s="167">
        <f t="shared" si="1"/>
        <v>101.45705521472392</v>
      </c>
    </row>
    <row r="106" spans="1:4" ht="16.5" customHeight="1">
      <c r="A106" s="165" t="s">
        <v>93</v>
      </c>
      <c r="B106" s="189">
        <v>638</v>
      </c>
      <c r="C106" s="168">
        <v>1065</v>
      </c>
      <c r="D106" s="167">
        <f t="shared" si="1"/>
        <v>59.90610328638498</v>
      </c>
    </row>
    <row r="107" spans="1:4" ht="16.5" customHeight="1">
      <c r="A107" s="165" t="s">
        <v>94</v>
      </c>
      <c r="B107" s="189">
        <v>16</v>
      </c>
      <c r="C107" s="168">
        <v>16</v>
      </c>
      <c r="D107" s="167">
        <f t="shared" si="1"/>
        <v>100</v>
      </c>
    </row>
    <row r="108" spans="1:4" ht="16.5" customHeight="1">
      <c r="A108" s="165" t="s">
        <v>155</v>
      </c>
      <c r="B108" s="189">
        <v>0</v>
      </c>
      <c r="C108" s="168">
        <v>0</v>
      </c>
      <c r="D108" s="167" t="e">
        <f t="shared" si="1"/>
        <v>#DIV/0!</v>
      </c>
    </row>
    <row r="109" spans="1:4" ht="16.5" customHeight="1">
      <c r="A109" s="165" t="s">
        <v>156</v>
      </c>
      <c r="B109" s="189">
        <v>0</v>
      </c>
      <c r="C109" s="168">
        <v>0</v>
      </c>
      <c r="D109" s="167" t="e">
        <f t="shared" si="1"/>
        <v>#DIV/0!</v>
      </c>
    </row>
    <row r="110" spans="1:4" ht="16.5" customHeight="1">
      <c r="A110" s="165" t="s">
        <v>157</v>
      </c>
      <c r="B110" s="189">
        <v>1553</v>
      </c>
      <c r="C110" s="168">
        <v>219</v>
      </c>
      <c r="D110" s="167">
        <f t="shared" si="1"/>
        <v>709.1324200913242</v>
      </c>
    </row>
    <row r="111" spans="1:4" ht="16.5" customHeight="1">
      <c r="A111" s="165" t="s">
        <v>158</v>
      </c>
      <c r="B111" s="189">
        <v>3</v>
      </c>
      <c r="C111" s="168">
        <v>0</v>
      </c>
      <c r="D111" s="167" t="e">
        <f t="shared" si="1"/>
        <v>#DIV/0!</v>
      </c>
    </row>
    <row r="112" spans="1:4" ht="16.5" customHeight="1">
      <c r="A112" s="165" t="s">
        <v>159</v>
      </c>
      <c r="B112" s="189">
        <v>53</v>
      </c>
      <c r="C112" s="168">
        <v>86</v>
      </c>
      <c r="D112" s="167">
        <f t="shared" si="1"/>
        <v>61.627906976744185</v>
      </c>
    </row>
    <row r="113" spans="1:4" ht="16.5" customHeight="1">
      <c r="A113" s="165" t="s">
        <v>160</v>
      </c>
      <c r="B113" s="189">
        <v>827</v>
      </c>
      <c r="C113" s="168">
        <v>1901</v>
      </c>
      <c r="D113" s="167">
        <f t="shared" si="1"/>
        <v>43.503419253024724</v>
      </c>
    </row>
    <row r="114" spans="1:4" ht="16.5" customHeight="1">
      <c r="A114" s="165" t="s">
        <v>161</v>
      </c>
      <c r="B114" s="189">
        <v>0</v>
      </c>
      <c r="C114" s="168">
        <v>0</v>
      </c>
      <c r="D114" s="167" t="e">
        <f t="shared" si="1"/>
        <v>#DIV/0!</v>
      </c>
    </row>
    <row r="115" spans="1:4" ht="16.5" customHeight="1">
      <c r="A115" s="165" t="s">
        <v>162</v>
      </c>
      <c r="B115" s="189">
        <v>59</v>
      </c>
      <c r="C115" s="168">
        <v>11</v>
      </c>
      <c r="D115" s="167">
        <f t="shared" si="1"/>
        <v>536.3636363636364</v>
      </c>
    </row>
    <row r="116" spans="1:4" ht="16.5" customHeight="1">
      <c r="A116" s="165" t="s">
        <v>163</v>
      </c>
      <c r="B116" s="189">
        <v>0</v>
      </c>
      <c r="C116" s="168">
        <v>0</v>
      </c>
      <c r="D116" s="167" t="e">
        <f t="shared" si="1"/>
        <v>#DIV/0!</v>
      </c>
    </row>
    <row r="117" spans="1:4" ht="16.5" customHeight="1">
      <c r="A117" s="165" t="s">
        <v>101</v>
      </c>
      <c r="B117" s="189">
        <v>0</v>
      </c>
      <c r="C117" s="168">
        <v>0</v>
      </c>
      <c r="D117" s="167" t="e">
        <f t="shared" si="1"/>
        <v>#DIV/0!</v>
      </c>
    </row>
    <row r="118" spans="1:4" ht="16.5" customHeight="1">
      <c r="A118" s="165" t="s">
        <v>164</v>
      </c>
      <c r="B118" s="189">
        <v>764</v>
      </c>
      <c r="C118" s="168">
        <v>778</v>
      </c>
      <c r="D118" s="167">
        <f t="shared" si="1"/>
        <v>98.20051413881748</v>
      </c>
    </row>
    <row r="119" spans="1:4" ht="16.5" customHeight="1">
      <c r="A119" s="165" t="s">
        <v>165</v>
      </c>
      <c r="B119" s="189">
        <f>SUM(B120:B127)</f>
        <v>22079</v>
      </c>
      <c r="C119" s="168">
        <v>10748</v>
      </c>
      <c r="D119" s="167">
        <f t="shared" si="1"/>
        <v>205.42426497953107</v>
      </c>
    </row>
    <row r="120" spans="1:4" ht="16.5" customHeight="1">
      <c r="A120" s="165" t="s">
        <v>92</v>
      </c>
      <c r="B120" s="189">
        <v>14085</v>
      </c>
      <c r="C120" s="168">
        <v>6261</v>
      </c>
      <c r="D120" s="167">
        <f t="shared" si="1"/>
        <v>224.96406324868232</v>
      </c>
    </row>
    <row r="121" spans="1:4" ht="16.5" customHeight="1">
      <c r="A121" s="165" t="s">
        <v>93</v>
      </c>
      <c r="B121" s="189">
        <v>5257</v>
      </c>
      <c r="C121" s="168">
        <v>2436</v>
      </c>
      <c r="D121" s="167">
        <f t="shared" si="1"/>
        <v>215.80459770114945</v>
      </c>
    </row>
    <row r="122" spans="1:4" ht="16.5" customHeight="1">
      <c r="A122" s="165" t="s">
        <v>94</v>
      </c>
      <c r="B122" s="189">
        <v>0</v>
      </c>
      <c r="C122" s="168">
        <v>0</v>
      </c>
      <c r="D122" s="167" t="e">
        <f t="shared" si="1"/>
        <v>#DIV/0!</v>
      </c>
    </row>
    <row r="123" spans="1:4" ht="16.5" customHeight="1">
      <c r="A123" s="165" t="s">
        <v>166</v>
      </c>
      <c r="B123" s="189">
        <v>334</v>
      </c>
      <c r="C123" s="168">
        <v>40</v>
      </c>
      <c r="D123" s="167">
        <f t="shared" si="1"/>
        <v>835</v>
      </c>
    </row>
    <row r="124" spans="1:4" ht="16.5" customHeight="1">
      <c r="A124" s="165" t="s">
        <v>167</v>
      </c>
      <c r="B124" s="189">
        <v>773</v>
      </c>
      <c r="C124" s="168">
        <v>60</v>
      </c>
      <c r="D124" s="167">
        <f t="shared" si="1"/>
        <v>1288.3333333333333</v>
      </c>
    </row>
    <row r="125" spans="1:4" ht="16.5" customHeight="1">
      <c r="A125" s="165" t="s">
        <v>168</v>
      </c>
      <c r="B125" s="189">
        <v>0</v>
      </c>
      <c r="C125" s="168">
        <v>0</v>
      </c>
      <c r="D125" s="167" t="e">
        <f t="shared" si="1"/>
        <v>#DIV/0!</v>
      </c>
    </row>
    <row r="126" spans="1:4" ht="16.5" customHeight="1">
      <c r="A126" s="165" t="s">
        <v>101</v>
      </c>
      <c r="B126" s="189">
        <v>0</v>
      </c>
      <c r="C126" s="168">
        <v>0</v>
      </c>
      <c r="D126" s="167" t="e">
        <f t="shared" si="1"/>
        <v>#DIV/0!</v>
      </c>
    </row>
    <row r="127" spans="1:4" ht="16.5" customHeight="1">
      <c r="A127" s="165" t="s">
        <v>169</v>
      </c>
      <c r="B127" s="189">
        <v>1630</v>
      </c>
      <c r="C127" s="168">
        <v>1951</v>
      </c>
      <c r="D127" s="167">
        <f t="shared" si="1"/>
        <v>83.54689902614044</v>
      </c>
    </row>
    <row r="128" spans="1:4" ht="16.5" customHeight="1">
      <c r="A128" s="165" t="s">
        <v>170</v>
      </c>
      <c r="B128" s="189">
        <f>SUM(B129:B138)</f>
        <v>12362</v>
      </c>
      <c r="C128" s="168">
        <v>10457</v>
      </c>
      <c r="D128" s="167">
        <f t="shared" si="1"/>
        <v>118.21746198718562</v>
      </c>
    </row>
    <row r="129" spans="1:4" ht="16.5" customHeight="1">
      <c r="A129" s="165" t="s">
        <v>92</v>
      </c>
      <c r="B129" s="189">
        <v>4718</v>
      </c>
      <c r="C129" s="168">
        <v>4374</v>
      </c>
      <c r="D129" s="167">
        <f t="shared" si="1"/>
        <v>107.86465477823504</v>
      </c>
    </row>
    <row r="130" spans="1:4" ht="16.5" customHeight="1">
      <c r="A130" s="165" t="s">
        <v>93</v>
      </c>
      <c r="B130" s="189">
        <v>1164</v>
      </c>
      <c r="C130" s="168">
        <v>2040</v>
      </c>
      <c r="D130" s="167">
        <f t="shared" si="1"/>
        <v>57.05882352941176</v>
      </c>
    </row>
    <row r="131" spans="1:4" ht="16.5" customHeight="1">
      <c r="A131" s="165" t="s">
        <v>94</v>
      </c>
      <c r="B131" s="189">
        <v>0</v>
      </c>
      <c r="C131" s="168">
        <v>0</v>
      </c>
      <c r="D131" s="167" t="e">
        <f t="shared" si="1"/>
        <v>#DIV/0!</v>
      </c>
    </row>
    <row r="132" spans="1:4" ht="16.5" customHeight="1">
      <c r="A132" s="165" t="s">
        <v>171</v>
      </c>
      <c r="B132" s="189">
        <v>44</v>
      </c>
      <c r="C132" s="168">
        <v>0</v>
      </c>
      <c r="D132" s="167" t="e">
        <f t="shared" si="1"/>
        <v>#DIV/0!</v>
      </c>
    </row>
    <row r="133" spans="1:4" ht="16.5" customHeight="1">
      <c r="A133" s="165" t="s">
        <v>172</v>
      </c>
      <c r="B133" s="189">
        <v>0</v>
      </c>
      <c r="C133" s="168">
        <v>0</v>
      </c>
      <c r="D133" s="167" t="e">
        <f aca="true" t="shared" si="2" ref="D133:D196">B133/C133*100</f>
        <v>#DIV/0!</v>
      </c>
    </row>
    <row r="134" spans="1:4" ht="16.5" customHeight="1">
      <c r="A134" s="165" t="s">
        <v>173</v>
      </c>
      <c r="B134" s="189">
        <v>0</v>
      </c>
      <c r="C134" s="168">
        <v>0</v>
      </c>
      <c r="D134" s="167" t="e">
        <f t="shared" si="2"/>
        <v>#DIV/0!</v>
      </c>
    </row>
    <row r="135" spans="1:4" ht="16.5" customHeight="1">
      <c r="A135" s="165" t="s">
        <v>174</v>
      </c>
      <c r="B135" s="189">
        <v>0</v>
      </c>
      <c r="C135" s="168">
        <v>0</v>
      </c>
      <c r="D135" s="167" t="e">
        <f t="shared" si="2"/>
        <v>#DIV/0!</v>
      </c>
    </row>
    <row r="136" spans="1:4" ht="16.5" customHeight="1">
      <c r="A136" s="165" t="s">
        <v>175</v>
      </c>
      <c r="B136" s="189">
        <v>2106</v>
      </c>
      <c r="C136" s="168">
        <v>2151</v>
      </c>
      <c r="D136" s="167">
        <f t="shared" si="2"/>
        <v>97.90794979079497</v>
      </c>
    </row>
    <row r="137" spans="1:4" ht="16.5" customHeight="1">
      <c r="A137" s="165" t="s">
        <v>101</v>
      </c>
      <c r="B137" s="189">
        <v>6</v>
      </c>
      <c r="C137" s="168">
        <v>0</v>
      </c>
      <c r="D137" s="167" t="e">
        <f t="shared" si="2"/>
        <v>#DIV/0!</v>
      </c>
    </row>
    <row r="138" spans="1:4" ht="16.5" customHeight="1">
      <c r="A138" s="165" t="s">
        <v>176</v>
      </c>
      <c r="B138" s="189">
        <v>4324</v>
      </c>
      <c r="C138" s="168">
        <v>1892</v>
      </c>
      <c r="D138" s="167">
        <f t="shared" si="2"/>
        <v>228.5412262156448</v>
      </c>
    </row>
    <row r="139" spans="1:4" ht="16.5" customHeight="1">
      <c r="A139" s="165" t="s">
        <v>177</v>
      </c>
      <c r="B139" s="189">
        <f>SUM(B140:B150)</f>
        <v>130</v>
      </c>
      <c r="C139" s="168">
        <v>120</v>
      </c>
      <c r="D139" s="167">
        <f t="shared" si="2"/>
        <v>108.33333333333333</v>
      </c>
    </row>
    <row r="140" spans="1:4" ht="16.5" customHeight="1">
      <c r="A140" s="165" t="s">
        <v>92</v>
      </c>
      <c r="B140" s="189">
        <v>0</v>
      </c>
      <c r="C140" s="168">
        <v>8</v>
      </c>
      <c r="D140" s="167">
        <f t="shared" si="2"/>
        <v>0</v>
      </c>
    </row>
    <row r="141" spans="1:4" ht="16.5" customHeight="1">
      <c r="A141" s="165" t="s">
        <v>93</v>
      </c>
      <c r="B141" s="189">
        <v>0</v>
      </c>
      <c r="C141" s="168">
        <v>0</v>
      </c>
      <c r="D141" s="167" t="e">
        <f t="shared" si="2"/>
        <v>#DIV/0!</v>
      </c>
    </row>
    <row r="142" spans="1:4" ht="16.5" customHeight="1">
      <c r="A142" s="165" t="s">
        <v>94</v>
      </c>
      <c r="B142" s="189">
        <v>0</v>
      </c>
      <c r="C142" s="168">
        <v>0</v>
      </c>
      <c r="D142" s="167" t="e">
        <f t="shared" si="2"/>
        <v>#DIV/0!</v>
      </c>
    </row>
    <row r="143" spans="1:4" ht="16.5" customHeight="1">
      <c r="A143" s="165" t="s">
        <v>178</v>
      </c>
      <c r="B143" s="189">
        <v>0</v>
      </c>
      <c r="C143" s="168">
        <v>0</v>
      </c>
      <c r="D143" s="167" t="e">
        <f t="shared" si="2"/>
        <v>#DIV/0!</v>
      </c>
    </row>
    <row r="144" spans="1:4" ht="16.5" customHeight="1">
      <c r="A144" s="165" t="s">
        <v>179</v>
      </c>
      <c r="B144" s="189">
        <v>126</v>
      </c>
      <c r="C144" s="168">
        <v>112</v>
      </c>
      <c r="D144" s="167">
        <f t="shared" si="2"/>
        <v>112.5</v>
      </c>
    </row>
    <row r="145" spans="1:4" ht="16.5" customHeight="1">
      <c r="A145" s="165" t="s">
        <v>180</v>
      </c>
      <c r="B145" s="189">
        <v>0</v>
      </c>
      <c r="C145" s="168">
        <v>0</v>
      </c>
      <c r="D145" s="167" t="e">
        <f t="shared" si="2"/>
        <v>#DIV/0!</v>
      </c>
    </row>
    <row r="146" spans="1:4" ht="16.5" customHeight="1">
      <c r="A146" s="165" t="s">
        <v>181</v>
      </c>
      <c r="B146" s="189">
        <v>0</v>
      </c>
      <c r="C146" s="168">
        <v>0</v>
      </c>
      <c r="D146" s="167" t="e">
        <f t="shared" si="2"/>
        <v>#DIV/0!</v>
      </c>
    </row>
    <row r="147" spans="1:4" ht="16.5" customHeight="1">
      <c r="A147" s="165" t="s">
        <v>182</v>
      </c>
      <c r="B147" s="189">
        <v>0</v>
      </c>
      <c r="C147" s="168">
        <v>0</v>
      </c>
      <c r="D147" s="167" t="e">
        <f t="shared" si="2"/>
        <v>#DIV/0!</v>
      </c>
    </row>
    <row r="148" spans="1:4" ht="16.5" customHeight="1">
      <c r="A148" s="165" t="s">
        <v>183</v>
      </c>
      <c r="B148" s="189">
        <v>4</v>
      </c>
      <c r="C148" s="168">
        <v>0</v>
      </c>
      <c r="D148" s="167" t="e">
        <f t="shared" si="2"/>
        <v>#DIV/0!</v>
      </c>
    </row>
    <row r="149" spans="1:4" ht="16.5" customHeight="1">
      <c r="A149" s="165" t="s">
        <v>101</v>
      </c>
      <c r="B149" s="189">
        <v>0</v>
      </c>
      <c r="C149" s="168">
        <v>0</v>
      </c>
      <c r="D149" s="167" t="e">
        <f t="shared" si="2"/>
        <v>#DIV/0!</v>
      </c>
    </row>
    <row r="150" spans="1:4" ht="16.5" customHeight="1">
      <c r="A150" s="165" t="s">
        <v>184</v>
      </c>
      <c r="B150" s="189">
        <v>0</v>
      </c>
      <c r="C150" s="168">
        <v>0</v>
      </c>
      <c r="D150" s="167" t="e">
        <f t="shared" si="2"/>
        <v>#DIV/0!</v>
      </c>
    </row>
    <row r="151" spans="1:4" ht="16.5" customHeight="1">
      <c r="A151" s="165" t="s">
        <v>185</v>
      </c>
      <c r="B151" s="189">
        <f>SUM(B152:B160)</f>
        <v>27420</v>
      </c>
      <c r="C151" s="168">
        <v>27198</v>
      </c>
      <c r="D151" s="167">
        <f t="shared" si="2"/>
        <v>100.81623648797706</v>
      </c>
    </row>
    <row r="152" spans="1:4" ht="16.5" customHeight="1">
      <c r="A152" s="165" t="s">
        <v>92</v>
      </c>
      <c r="B152" s="189">
        <v>18145</v>
      </c>
      <c r="C152" s="168">
        <v>17482</v>
      </c>
      <c r="D152" s="167">
        <f t="shared" si="2"/>
        <v>103.7924722571788</v>
      </c>
    </row>
    <row r="153" spans="1:4" ht="16.5" customHeight="1">
      <c r="A153" s="165" t="s">
        <v>93</v>
      </c>
      <c r="B153" s="189">
        <v>3078</v>
      </c>
      <c r="C153" s="168">
        <v>4131</v>
      </c>
      <c r="D153" s="167">
        <f t="shared" si="2"/>
        <v>74.50980392156863</v>
      </c>
    </row>
    <row r="154" spans="1:4" ht="16.5" customHeight="1">
      <c r="A154" s="165" t="s">
        <v>94</v>
      </c>
      <c r="B154" s="189">
        <v>0</v>
      </c>
      <c r="C154" s="168">
        <v>0</v>
      </c>
      <c r="D154" s="167" t="e">
        <f t="shared" si="2"/>
        <v>#DIV/0!</v>
      </c>
    </row>
    <row r="155" spans="1:4" ht="16.5" customHeight="1">
      <c r="A155" s="165" t="s">
        <v>186</v>
      </c>
      <c r="B155" s="189">
        <v>3154</v>
      </c>
      <c r="C155" s="168">
        <v>1726</v>
      </c>
      <c r="D155" s="167">
        <f t="shared" si="2"/>
        <v>182.73464658169175</v>
      </c>
    </row>
    <row r="156" spans="1:4" ht="16.5" customHeight="1">
      <c r="A156" s="165" t="s">
        <v>187</v>
      </c>
      <c r="B156" s="189">
        <v>285</v>
      </c>
      <c r="C156" s="168">
        <v>235</v>
      </c>
      <c r="D156" s="167">
        <f t="shared" si="2"/>
        <v>121.27659574468086</v>
      </c>
    </row>
    <row r="157" spans="1:4" ht="16.5" customHeight="1">
      <c r="A157" s="165" t="s">
        <v>188</v>
      </c>
      <c r="B157" s="189">
        <v>163</v>
      </c>
      <c r="C157" s="168">
        <v>102</v>
      </c>
      <c r="D157" s="167">
        <f t="shared" si="2"/>
        <v>159.80392156862746</v>
      </c>
    </row>
    <row r="158" spans="1:4" ht="16.5" customHeight="1">
      <c r="A158" s="165" t="s">
        <v>135</v>
      </c>
      <c r="B158" s="189">
        <v>62</v>
      </c>
      <c r="C158" s="168">
        <v>0</v>
      </c>
      <c r="D158" s="167" t="e">
        <f t="shared" si="2"/>
        <v>#DIV/0!</v>
      </c>
    </row>
    <row r="159" spans="1:4" ht="16.5" customHeight="1">
      <c r="A159" s="165" t="s">
        <v>101</v>
      </c>
      <c r="B159" s="189">
        <v>1150</v>
      </c>
      <c r="C159" s="168">
        <v>1302</v>
      </c>
      <c r="D159" s="167">
        <f t="shared" si="2"/>
        <v>88.32565284178187</v>
      </c>
    </row>
    <row r="160" spans="1:4" ht="16.5" customHeight="1">
      <c r="A160" s="165" t="s">
        <v>189</v>
      </c>
      <c r="B160" s="189">
        <v>1383</v>
      </c>
      <c r="C160" s="168">
        <v>2220</v>
      </c>
      <c r="D160" s="167">
        <f t="shared" si="2"/>
        <v>62.29729729729729</v>
      </c>
    </row>
    <row r="161" spans="1:4" ht="16.5" customHeight="1">
      <c r="A161" s="165" t="s">
        <v>190</v>
      </c>
      <c r="B161" s="189">
        <f>SUM(B162:B173)</f>
        <v>4386</v>
      </c>
      <c r="C161" s="168">
        <v>3745</v>
      </c>
      <c r="D161" s="167">
        <f t="shared" si="2"/>
        <v>117.11615487316422</v>
      </c>
    </row>
    <row r="162" spans="1:4" ht="16.5" customHeight="1">
      <c r="A162" s="165" t="s">
        <v>92</v>
      </c>
      <c r="B162" s="189">
        <v>2990</v>
      </c>
      <c r="C162" s="168">
        <v>2283</v>
      </c>
      <c r="D162" s="167">
        <f t="shared" si="2"/>
        <v>130.96802452912834</v>
      </c>
    </row>
    <row r="163" spans="1:4" ht="16.5" customHeight="1">
      <c r="A163" s="165" t="s">
        <v>93</v>
      </c>
      <c r="B163" s="189">
        <v>508</v>
      </c>
      <c r="C163" s="168">
        <v>205</v>
      </c>
      <c r="D163" s="167">
        <f t="shared" si="2"/>
        <v>247.8048780487805</v>
      </c>
    </row>
    <row r="164" spans="1:4" ht="16.5" customHeight="1">
      <c r="A164" s="165" t="s">
        <v>94</v>
      </c>
      <c r="B164" s="189">
        <v>0</v>
      </c>
      <c r="C164" s="168">
        <v>0</v>
      </c>
      <c r="D164" s="167" t="e">
        <f t="shared" si="2"/>
        <v>#DIV/0!</v>
      </c>
    </row>
    <row r="165" spans="1:4" ht="16.5" customHeight="1">
      <c r="A165" s="165" t="s">
        <v>191</v>
      </c>
      <c r="B165" s="189">
        <v>0</v>
      </c>
      <c r="C165" s="168">
        <v>0</v>
      </c>
      <c r="D165" s="167" t="e">
        <f t="shared" si="2"/>
        <v>#DIV/0!</v>
      </c>
    </row>
    <row r="166" spans="1:4" ht="16.5" customHeight="1">
      <c r="A166" s="165" t="s">
        <v>192</v>
      </c>
      <c r="B166" s="189">
        <v>0</v>
      </c>
      <c r="C166" s="168">
        <v>0</v>
      </c>
      <c r="D166" s="167" t="e">
        <f t="shared" si="2"/>
        <v>#DIV/0!</v>
      </c>
    </row>
    <row r="167" spans="1:4" ht="16.5" customHeight="1">
      <c r="A167" s="165" t="s">
        <v>193</v>
      </c>
      <c r="B167" s="189">
        <v>393</v>
      </c>
      <c r="C167" s="168">
        <v>957</v>
      </c>
      <c r="D167" s="167">
        <f t="shared" si="2"/>
        <v>41.06583072100313</v>
      </c>
    </row>
    <row r="168" spans="1:4" ht="16.5" customHeight="1">
      <c r="A168" s="165" t="s">
        <v>194</v>
      </c>
      <c r="B168" s="189">
        <v>64</v>
      </c>
      <c r="C168" s="168">
        <v>25</v>
      </c>
      <c r="D168" s="167">
        <f t="shared" si="2"/>
        <v>256</v>
      </c>
    </row>
    <row r="169" spans="1:4" ht="16.5" customHeight="1">
      <c r="A169" s="165" t="s">
        <v>195</v>
      </c>
      <c r="B169" s="189">
        <v>0</v>
      </c>
      <c r="C169" s="168">
        <v>8</v>
      </c>
      <c r="D169" s="167">
        <f t="shared" si="2"/>
        <v>0</v>
      </c>
    </row>
    <row r="170" spans="1:4" ht="16.5" customHeight="1">
      <c r="A170" s="165" t="s">
        <v>196</v>
      </c>
      <c r="B170" s="189">
        <v>51</v>
      </c>
      <c r="C170" s="168">
        <v>39</v>
      </c>
      <c r="D170" s="167">
        <f t="shared" si="2"/>
        <v>130.76923076923077</v>
      </c>
    </row>
    <row r="171" spans="1:4" ht="16.5" customHeight="1">
      <c r="A171" s="165" t="s">
        <v>135</v>
      </c>
      <c r="B171" s="189">
        <v>0</v>
      </c>
      <c r="C171" s="168">
        <v>0</v>
      </c>
      <c r="D171" s="167" t="e">
        <f t="shared" si="2"/>
        <v>#DIV/0!</v>
      </c>
    </row>
    <row r="172" spans="1:4" ht="16.5" customHeight="1">
      <c r="A172" s="165" t="s">
        <v>101</v>
      </c>
      <c r="B172" s="189">
        <v>0</v>
      </c>
      <c r="C172" s="168">
        <v>0</v>
      </c>
      <c r="D172" s="167" t="e">
        <f t="shared" si="2"/>
        <v>#DIV/0!</v>
      </c>
    </row>
    <row r="173" spans="1:4" ht="16.5" customHeight="1">
      <c r="A173" s="165" t="s">
        <v>197</v>
      </c>
      <c r="B173" s="189">
        <v>380</v>
      </c>
      <c r="C173" s="168">
        <v>228</v>
      </c>
      <c r="D173" s="167">
        <f t="shared" si="2"/>
        <v>166.66666666666669</v>
      </c>
    </row>
    <row r="174" spans="1:4" ht="16.5" customHeight="1">
      <c r="A174" s="165" t="s">
        <v>198</v>
      </c>
      <c r="B174" s="189">
        <f>SUM(B175:B180)</f>
        <v>1798</v>
      </c>
      <c r="C174" s="168">
        <v>2117</v>
      </c>
      <c r="D174" s="167">
        <f t="shared" si="2"/>
        <v>84.93150684931507</v>
      </c>
    </row>
    <row r="175" spans="1:4" ht="16.5" customHeight="1">
      <c r="A175" s="165" t="s">
        <v>92</v>
      </c>
      <c r="B175" s="189">
        <v>330</v>
      </c>
      <c r="C175" s="168">
        <v>509</v>
      </c>
      <c r="D175" s="167">
        <f t="shared" si="2"/>
        <v>64.83300589390963</v>
      </c>
    </row>
    <row r="176" spans="1:4" ht="16.5" customHeight="1">
      <c r="A176" s="165" t="s">
        <v>93</v>
      </c>
      <c r="B176" s="189">
        <v>35</v>
      </c>
      <c r="C176" s="168">
        <v>138</v>
      </c>
      <c r="D176" s="167">
        <f t="shared" si="2"/>
        <v>25.36231884057971</v>
      </c>
    </row>
    <row r="177" spans="1:4" ht="16.5" customHeight="1">
      <c r="A177" s="165" t="s">
        <v>94</v>
      </c>
      <c r="B177" s="189">
        <v>6</v>
      </c>
      <c r="C177" s="168">
        <v>0</v>
      </c>
      <c r="D177" s="167" t="e">
        <f t="shared" si="2"/>
        <v>#DIV/0!</v>
      </c>
    </row>
    <row r="178" spans="1:4" ht="16.5" customHeight="1">
      <c r="A178" s="165" t="s">
        <v>199</v>
      </c>
      <c r="B178" s="189">
        <v>1128</v>
      </c>
      <c r="C178" s="168">
        <v>1225</v>
      </c>
      <c r="D178" s="167">
        <f t="shared" si="2"/>
        <v>92.08163265306123</v>
      </c>
    </row>
    <row r="179" spans="1:4" ht="16.5" customHeight="1">
      <c r="A179" s="165" t="s">
        <v>101</v>
      </c>
      <c r="B179" s="189">
        <v>0</v>
      </c>
      <c r="C179" s="168">
        <v>0</v>
      </c>
      <c r="D179" s="167" t="e">
        <f t="shared" si="2"/>
        <v>#DIV/0!</v>
      </c>
    </row>
    <row r="180" spans="1:4" ht="16.5" customHeight="1">
      <c r="A180" s="165" t="s">
        <v>200</v>
      </c>
      <c r="B180" s="189">
        <v>299</v>
      </c>
      <c r="C180" s="168">
        <v>245</v>
      </c>
      <c r="D180" s="167">
        <f t="shared" si="2"/>
        <v>122.0408163265306</v>
      </c>
    </row>
    <row r="181" spans="1:4" ht="16.5" customHeight="1">
      <c r="A181" s="165" t="s">
        <v>201</v>
      </c>
      <c r="B181" s="189">
        <f>SUM(B182:B187)</f>
        <v>252</v>
      </c>
      <c r="C181" s="168">
        <v>346</v>
      </c>
      <c r="D181" s="167">
        <f t="shared" si="2"/>
        <v>72.83236994219652</v>
      </c>
    </row>
    <row r="182" spans="1:4" ht="16.5" customHeight="1">
      <c r="A182" s="165" t="s">
        <v>92</v>
      </c>
      <c r="B182" s="189">
        <v>41</v>
      </c>
      <c r="C182" s="168">
        <v>74</v>
      </c>
      <c r="D182" s="167">
        <f t="shared" si="2"/>
        <v>55.4054054054054</v>
      </c>
    </row>
    <row r="183" spans="1:4" ht="16.5" customHeight="1">
      <c r="A183" s="165" t="s">
        <v>93</v>
      </c>
      <c r="B183" s="189">
        <v>61</v>
      </c>
      <c r="C183" s="168">
        <v>82</v>
      </c>
      <c r="D183" s="167">
        <f t="shared" si="2"/>
        <v>74.39024390243902</v>
      </c>
    </row>
    <row r="184" spans="1:4" ht="16.5" customHeight="1">
      <c r="A184" s="165" t="s">
        <v>94</v>
      </c>
      <c r="B184" s="189">
        <v>0</v>
      </c>
      <c r="C184" s="168">
        <v>0</v>
      </c>
      <c r="D184" s="167" t="e">
        <f t="shared" si="2"/>
        <v>#DIV/0!</v>
      </c>
    </row>
    <row r="185" spans="1:4" ht="16.5" customHeight="1">
      <c r="A185" s="165" t="s">
        <v>202</v>
      </c>
      <c r="B185" s="189">
        <v>88</v>
      </c>
      <c r="C185" s="168">
        <v>101</v>
      </c>
      <c r="D185" s="167">
        <f t="shared" si="2"/>
        <v>87.12871287128714</v>
      </c>
    </row>
    <row r="186" spans="1:4" ht="16.5" customHeight="1">
      <c r="A186" s="165" t="s">
        <v>101</v>
      </c>
      <c r="B186" s="189">
        <v>0</v>
      </c>
      <c r="C186" s="168">
        <v>0</v>
      </c>
      <c r="D186" s="167" t="e">
        <f t="shared" si="2"/>
        <v>#DIV/0!</v>
      </c>
    </row>
    <row r="187" spans="1:4" ht="16.5" customHeight="1">
      <c r="A187" s="165" t="s">
        <v>203</v>
      </c>
      <c r="B187" s="189">
        <v>62</v>
      </c>
      <c r="C187" s="168">
        <v>89</v>
      </c>
      <c r="D187" s="167">
        <f t="shared" si="2"/>
        <v>69.66292134831461</v>
      </c>
    </row>
    <row r="188" spans="1:4" ht="16.5" customHeight="1">
      <c r="A188" s="165" t="s">
        <v>204</v>
      </c>
      <c r="B188" s="189">
        <f>SUM(B189:B196)</f>
        <v>567</v>
      </c>
      <c r="C188" s="168">
        <v>460</v>
      </c>
      <c r="D188" s="167">
        <f t="shared" si="2"/>
        <v>123.2608695652174</v>
      </c>
    </row>
    <row r="189" spans="1:4" ht="16.5" customHeight="1">
      <c r="A189" s="165" t="s">
        <v>92</v>
      </c>
      <c r="B189" s="189">
        <v>211</v>
      </c>
      <c r="C189" s="168">
        <v>187</v>
      </c>
      <c r="D189" s="167">
        <f t="shared" si="2"/>
        <v>112.83422459893049</v>
      </c>
    </row>
    <row r="190" spans="1:4" ht="16.5" customHeight="1">
      <c r="A190" s="165" t="s">
        <v>93</v>
      </c>
      <c r="B190" s="189">
        <v>46</v>
      </c>
      <c r="C190" s="168">
        <v>23</v>
      </c>
      <c r="D190" s="167">
        <f t="shared" si="2"/>
        <v>200</v>
      </c>
    </row>
    <row r="191" spans="1:4" ht="16.5" customHeight="1">
      <c r="A191" s="165" t="s">
        <v>94</v>
      </c>
      <c r="B191" s="189">
        <v>10</v>
      </c>
      <c r="C191" s="168">
        <v>0</v>
      </c>
      <c r="D191" s="167" t="e">
        <f t="shared" si="2"/>
        <v>#DIV/0!</v>
      </c>
    </row>
    <row r="192" spans="1:4" ht="16.5" customHeight="1">
      <c r="A192" s="165" t="s">
        <v>205</v>
      </c>
      <c r="B192" s="189">
        <v>0</v>
      </c>
      <c r="C192" s="168">
        <v>0</v>
      </c>
      <c r="D192" s="167" t="e">
        <f t="shared" si="2"/>
        <v>#DIV/0!</v>
      </c>
    </row>
    <row r="193" spans="1:4" ht="16.5" customHeight="1">
      <c r="A193" s="165" t="s">
        <v>206</v>
      </c>
      <c r="B193" s="189">
        <v>68</v>
      </c>
      <c r="C193" s="168">
        <v>72</v>
      </c>
      <c r="D193" s="167">
        <f t="shared" si="2"/>
        <v>94.44444444444444</v>
      </c>
    </row>
    <row r="194" spans="1:4" ht="16.5" customHeight="1">
      <c r="A194" s="165" t="s">
        <v>207</v>
      </c>
      <c r="B194" s="189">
        <v>86</v>
      </c>
      <c r="C194" s="168">
        <v>123</v>
      </c>
      <c r="D194" s="167">
        <f t="shared" si="2"/>
        <v>69.91869918699187</v>
      </c>
    </row>
    <row r="195" spans="1:4" ht="16.5" customHeight="1">
      <c r="A195" s="165" t="s">
        <v>101</v>
      </c>
      <c r="B195" s="189">
        <v>0</v>
      </c>
      <c r="C195" s="168">
        <v>0</v>
      </c>
      <c r="D195" s="167" t="e">
        <f t="shared" si="2"/>
        <v>#DIV/0!</v>
      </c>
    </row>
    <row r="196" spans="1:4" ht="16.5" customHeight="1">
      <c r="A196" s="165" t="s">
        <v>208</v>
      </c>
      <c r="B196" s="189">
        <v>146</v>
      </c>
      <c r="C196" s="168">
        <v>55</v>
      </c>
      <c r="D196" s="167">
        <f t="shared" si="2"/>
        <v>265.4545454545455</v>
      </c>
    </row>
    <row r="197" spans="1:4" ht="16.5" customHeight="1">
      <c r="A197" s="165" t="s">
        <v>209</v>
      </c>
      <c r="B197" s="189">
        <f>SUM(B198:B202)</f>
        <v>2541</v>
      </c>
      <c r="C197" s="168">
        <v>1841</v>
      </c>
      <c r="D197" s="167">
        <f aca="true" t="shared" si="3" ref="D197:D260">B197/C197*100</f>
        <v>138.02281368821292</v>
      </c>
    </row>
    <row r="198" spans="1:4" ht="16.5" customHeight="1">
      <c r="A198" s="165" t="s">
        <v>92</v>
      </c>
      <c r="B198" s="189">
        <v>1309</v>
      </c>
      <c r="C198" s="168">
        <v>1340</v>
      </c>
      <c r="D198" s="167">
        <f t="shared" si="3"/>
        <v>97.68656716417911</v>
      </c>
    </row>
    <row r="199" spans="1:4" ht="16.5" customHeight="1">
      <c r="A199" s="165" t="s">
        <v>93</v>
      </c>
      <c r="B199" s="189">
        <v>325</v>
      </c>
      <c r="C199" s="168">
        <v>284</v>
      </c>
      <c r="D199" s="167">
        <f t="shared" si="3"/>
        <v>114.43661971830986</v>
      </c>
    </row>
    <row r="200" spans="1:4" ht="16.5" customHeight="1">
      <c r="A200" s="165" t="s">
        <v>94</v>
      </c>
      <c r="B200" s="189">
        <v>0</v>
      </c>
      <c r="C200" s="168">
        <v>0</v>
      </c>
      <c r="D200" s="167" t="e">
        <f t="shared" si="3"/>
        <v>#DIV/0!</v>
      </c>
    </row>
    <row r="201" spans="1:4" ht="16.5" customHeight="1">
      <c r="A201" s="165" t="s">
        <v>210</v>
      </c>
      <c r="B201" s="189">
        <v>828</v>
      </c>
      <c r="C201" s="168">
        <v>131</v>
      </c>
      <c r="D201" s="167">
        <f t="shared" si="3"/>
        <v>632.0610687022901</v>
      </c>
    </row>
    <row r="202" spans="1:4" ht="16.5" customHeight="1">
      <c r="A202" s="165" t="s">
        <v>211</v>
      </c>
      <c r="B202" s="189">
        <v>79</v>
      </c>
      <c r="C202" s="168">
        <v>86</v>
      </c>
      <c r="D202" s="167">
        <f t="shared" si="3"/>
        <v>91.86046511627907</v>
      </c>
    </row>
    <row r="203" spans="1:4" ht="16.5" customHeight="1">
      <c r="A203" s="165" t="s">
        <v>212</v>
      </c>
      <c r="B203" s="189">
        <f>SUM(B204:B209)</f>
        <v>1716</v>
      </c>
      <c r="C203" s="168">
        <v>2852</v>
      </c>
      <c r="D203" s="167">
        <f t="shared" si="3"/>
        <v>60.16830294530154</v>
      </c>
    </row>
    <row r="204" spans="1:4" ht="16.5" customHeight="1">
      <c r="A204" s="165" t="s">
        <v>92</v>
      </c>
      <c r="B204" s="189">
        <v>1069</v>
      </c>
      <c r="C204" s="168">
        <v>1166</v>
      </c>
      <c r="D204" s="167">
        <f t="shared" si="3"/>
        <v>91.68096054888508</v>
      </c>
    </row>
    <row r="205" spans="1:4" ht="16.5" customHeight="1">
      <c r="A205" s="165" t="s">
        <v>93</v>
      </c>
      <c r="B205" s="189">
        <v>431</v>
      </c>
      <c r="C205" s="168">
        <v>553</v>
      </c>
      <c r="D205" s="167">
        <f t="shared" si="3"/>
        <v>77.9385171790235</v>
      </c>
    </row>
    <row r="206" spans="1:4" ht="16.5" customHeight="1">
      <c r="A206" s="165" t="s">
        <v>94</v>
      </c>
      <c r="B206" s="189">
        <v>0</v>
      </c>
      <c r="C206" s="168">
        <v>0</v>
      </c>
      <c r="D206" s="167" t="e">
        <f t="shared" si="3"/>
        <v>#DIV/0!</v>
      </c>
    </row>
    <row r="207" spans="1:4" ht="16.5" customHeight="1">
      <c r="A207" s="165" t="s">
        <v>106</v>
      </c>
      <c r="B207" s="189">
        <v>0</v>
      </c>
      <c r="C207" s="168">
        <v>0</v>
      </c>
      <c r="D207" s="167" t="e">
        <f t="shared" si="3"/>
        <v>#DIV/0!</v>
      </c>
    </row>
    <row r="208" spans="1:4" ht="16.5" customHeight="1">
      <c r="A208" s="165" t="s">
        <v>101</v>
      </c>
      <c r="B208" s="189">
        <v>0</v>
      </c>
      <c r="C208" s="168">
        <v>0</v>
      </c>
      <c r="D208" s="167" t="e">
        <f t="shared" si="3"/>
        <v>#DIV/0!</v>
      </c>
    </row>
    <row r="209" spans="1:4" ht="16.5" customHeight="1">
      <c r="A209" s="165" t="s">
        <v>213</v>
      </c>
      <c r="B209" s="189">
        <v>216</v>
      </c>
      <c r="C209" s="168">
        <v>1133</v>
      </c>
      <c r="D209" s="167">
        <f t="shared" si="3"/>
        <v>19.064430714916153</v>
      </c>
    </row>
    <row r="210" spans="1:4" ht="16.5" customHeight="1">
      <c r="A210" s="165" t="s">
        <v>214</v>
      </c>
      <c r="B210" s="189">
        <f>SUM(B211:B217)</f>
        <v>6514</v>
      </c>
      <c r="C210" s="168">
        <v>6438</v>
      </c>
      <c r="D210" s="167">
        <f t="shared" si="3"/>
        <v>101.18049083566325</v>
      </c>
    </row>
    <row r="211" spans="1:4" ht="16.5" customHeight="1">
      <c r="A211" s="165" t="s">
        <v>92</v>
      </c>
      <c r="B211" s="189">
        <v>3870</v>
      </c>
      <c r="C211" s="168">
        <v>3552</v>
      </c>
      <c r="D211" s="167">
        <f t="shared" si="3"/>
        <v>108.9527027027027</v>
      </c>
    </row>
    <row r="212" spans="1:4" ht="16.5" customHeight="1">
      <c r="A212" s="165" t="s">
        <v>93</v>
      </c>
      <c r="B212" s="189">
        <v>1620</v>
      </c>
      <c r="C212" s="168">
        <v>1679</v>
      </c>
      <c r="D212" s="167">
        <f t="shared" si="3"/>
        <v>96.48600357355569</v>
      </c>
    </row>
    <row r="213" spans="1:4" ht="16.5" customHeight="1">
      <c r="A213" s="165" t="s">
        <v>94</v>
      </c>
      <c r="B213" s="189">
        <v>3</v>
      </c>
      <c r="C213" s="168">
        <v>3</v>
      </c>
      <c r="D213" s="167">
        <f t="shared" si="3"/>
        <v>100</v>
      </c>
    </row>
    <row r="214" spans="1:4" ht="16.5" customHeight="1">
      <c r="A214" s="165" t="s">
        <v>215</v>
      </c>
      <c r="B214" s="189">
        <v>32</v>
      </c>
      <c r="C214" s="168">
        <v>0</v>
      </c>
      <c r="D214" s="167" t="e">
        <f t="shared" si="3"/>
        <v>#DIV/0!</v>
      </c>
    </row>
    <row r="215" spans="1:4" ht="16.5" customHeight="1">
      <c r="A215" s="165" t="s">
        <v>216</v>
      </c>
      <c r="B215" s="189">
        <v>50</v>
      </c>
      <c r="C215" s="168">
        <v>64</v>
      </c>
      <c r="D215" s="167">
        <f t="shared" si="3"/>
        <v>78.125</v>
      </c>
    </row>
    <row r="216" spans="1:4" ht="16.5" customHeight="1">
      <c r="A216" s="165" t="s">
        <v>101</v>
      </c>
      <c r="B216" s="189">
        <v>0</v>
      </c>
      <c r="C216" s="168">
        <v>0</v>
      </c>
      <c r="D216" s="167" t="e">
        <f t="shared" si="3"/>
        <v>#DIV/0!</v>
      </c>
    </row>
    <row r="217" spans="1:4" ht="16.5" customHeight="1">
      <c r="A217" s="165" t="s">
        <v>217</v>
      </c>
      <c r="B217" s="189">
        <v>939</v>
      </c>
      <c r="C217" s="168">
        <v>1140</v>
      </c>
      <c r="D217" s="167">
        <f t="shared" si="3"/>
        <v>82.36842105263158</v>
      </c>
    </row>
    <row r="218" spans="1:4" ht="16.5" customHeight="1">
      <c r="A218" s="165" t="s">
        <v>218</v>
      </c>
      <c r="B218" s="189">
        <f>SUM(B219:B224)</f>
        <v>30380</v>
      </c>
      <c r="C218" s="168">
        <v>35895</v>
      </c>
      <c r="D218" s="167">
        <f t="shared" si="3"/>
        <v>84.63574313971304</v>
      </c>
    </row>
    <row r="219" spans="1:4" ht="16.5" customHeight="1">
      <c r="A219" s="165" t="s">
        <v>92</v>
      </c>
      <c r="B219" s="189">
        <v>17778</v>
      </c>
      <c r="C219" s="168">
        <v>19393</v>
      </c>
      <c r="D219" s="167">
        <f t="shared" si="3"/>
        <v>91.67225287474862</v>
      </c>
    </row>
    <row r="220" spans="1:4" ht="16.5" customHeight="1">
      <c r="A220" s="165" t="s">
        <v>93</v>
      </c>
      <c r="B220" s="189">
        <v>4562</v>
      </c>
      <c r="C220" s="168">
        <v>8391</v>
      </c>
      <c r="D220" s="167">
        <f t="shared" si="3"/>
        <v>54.36777499702061</v>
      </c>
    </row>
    <row r="221" spans="1:4" ht="16.5" customHeight="1">
      <c r="A221" s="165" t="s">
        <v>94</v>
      </c>
      <c r="B221" s="189">
        <v>423</v>
      </c>
      <c r="C221" s="168">
        <v>490</v>
      </c>
      <c r="D221" s="167">
        <f t="shared" si="3"/>
        <v>86.3265306122449</v>
      </c>
    </row>
    <row r="222" spans="1:4" ht="16.5" customHeight="1">
      <c r="A222" s="165" t="s">
        <v>219</v>
      </c>
      <c r="B222" s="189">
        <v>699</v>
      </c>
      <c r="C222" s="168">
        <v>544</v>
      </c>
      <c r="D222" s="167">
        <f t="shared" si="3"/>
        <v>128.49264705882354</v>
      </c>
    </row>
    <row r="223" spans="1:4" ht="16.5" customHeight="1">
      <c r="A223" s="165" t="s">
        <v>101</v>
      </c>
      <c r="B223" s="189">
        <v>60</v>
      </c>
      <c r="C223" s="168">
        <v>53</v>
      </c>
      <c r="D223" s="167">
        <f t="shared" si="3"/>
        <v>113.20754716981132</v>
      </c>
    </row>
    <row r="224" spans="1:4" ht="16.5" customHeight="1">
      <c r="A224" s="165" t="s">
        <v>220</v>
      </c>
      <c r="B224" s="189">
        <v>6858</v>
      </c>
      <c r="C224" s="168">
        <v>7024</v>
      </c>
      <c r="D224" s="167">
        <f t="shared" si="3"/>
        <v>97.63667425968109</v>
      </c>
    </row>
    <row r="225" spans="1:4" ht="16.5" customHeight="1">
      <c r="A225" s="165" t="s">
        <v>221</v>
      </c>
      <c r="B225" s="189">
        <f>SUM(B226:B230)</f>
        <v>8678</v>
      </c>
      <c r="C225" s="168">
        <v>9110</v>
      </c>
      <c r="D225" s="167">
        <f t="shared" si="3"/>
        <v>95.25795828759604</v>
      </c>
    </row>
    <row r="226" spans="1:4" ht="16.5" customHeight="1">
      <c r="A226" s="165" t="s">
        <v>92</v>
      </c>
      <c r="B226" s="189">
        <v>4686</v>
      </c>
      <c r="C226" s="168">
        <v>5213</v>
      </c>
      <c r="D226" s="167">
        <f t="shared" si="3"/>
        <v>89.89065797045846</v>
      </c>
    </row>
    <row r="227" spans="1:4" ht="16.5" customHeight="1">
      <c r="A227" s="165" t="s">
        <v>93</v>
      </c>
      <c r="B227" s="189">
        <v>2263</v>
      </c>
      <c r="C227" s="168">
        <v>1920</v>
      </c>
      <c r="D227" s="167">
        <f t="shared" si="3"/>
        <v>117.86458333333334</v>
      </c>
    </row>
    <row r="228" spans="1:4" ht="16.5" customHeight="1">
      <c r="A228" s="165" t="s">
        <v>94</v>
      </c>
      <c r="B228" s="189">
        <v>66</v>
      </c>
      <c r="C228" s="168">
        <v>0</v>
      </c>
      <c r="D228" s="167" t="e">
        <f t="shared" si="3"/>
        <v>#DIV/0!</v>
      </c>
    </row>
    <row r="229" spans="1:4" ht="16.5" customHeight="1">
      <c r="A229" s="165" t="s">
        <v>101</v>
      </c>
      <c r="B229" s="189">
        <v>12</v>
      </c>
      <c r="C229" s="168">
        <v>0</v>
      </c>
      <c r="D229" s="167" t="e">
        <f t="shared" si="3"/>
        <v>#DIV/0!</v>
      </c>
    </row>
    <row r="230" spans="1:4" ht="16.5" customHeight="1">
      <c r="A230" s="165" t="s">
        <v>222</v>
      </c>
      <c r="B230" s="189">
        <v>1651</v>
      </c>
      <c r="C230" s="168">
        <v>1977</v>
      </c>
      <c r="D230" s="167">
        <f t="shared" si="3"/>
        <v>83.51036924633283</v>
      </c>
    </row>
    <row r="231" spans="1:4" ht="16.5" customHeight="1">
      <c r="A231" s="165" t="s">
        <v>223</v>
      </c>
      <c r="B231" s="189">
        <f>SUM(B232:B236)</f>
        <v>10775</v>
      </c>
      <c r="C231" s="168">
        <v>9663</v>
      </c>
      <c r="D231" s="167">
        <f t="shared" si="3"/>
        <v>111.50781330849632</v>
      </c>
    </row>
    <row r="232" spans="1:4" ht="16.5" customHeight="1">
      <c r="A232" s="165" t="s">
        <v>92</v>
      </c>
      <c r="B232" s="189">
        <v>4004</v>
      </c>
      <c r="C232" s="168">
        <v>4053</v>
      </c>
      <c r="D232" s="167">
        <f t="shared" si="3"/>
        <v>98.79101899827289</v>
      </c>
    </row>
    <row r="233" spans="1:4" ht="16.5" customHeight="1">
      <c r="A233" s="165" t="s">
        <v>93</v>
      </c>
      <c r="B233" s="189">
        <v>3000</v>
      </c>
      <c r="C233" s="168">
        <v>2701</v>
      </c>
      <c r="D233" s="167">
        <f t="shared" si="3"/>
        <v>111.06997408367272</v>
      </c>
    </row>
    <row r="234" spans="1:4" ht="16.5" customHeight="1">
      <c r="A234" s="165" t="s">
        <v>94</v>
      </c>
      <c r="B234" s="189">
        <v>24</v>
      </c>
      <c r="C234" s="168">
        <v>0</v>
      </c>
      <c r="D234" s="167" t="e">
        <f t="shared" si="3"/>
        <v>#DIV/0!</v>
      </c>
    </row>
    <row r="235" spans="1:4" ht="16.5" customHeight="1">
      <c r="A235" s="165" t="s">
        <v>101</v>
      </c>
      <c r="B235" s="189">
        <v>4</v>
      </c>
      <c r="C235" s="168">
        <v>24</v>
      </c>
      <c r="D235" s="167">
        <f t="shared" si="3"/>
        <v>16.666666666666664</v>
      </c>
    </row>
    <row r="236" spans="1:4" ht="16.5" customHeight="1">
      <c r="A236" s="165" t="s">
        <v>224</v>
      </c>
      <c r="B236" s="189">
        <v>3743</v>
      </c>
      <c r="C236" s="168">
        <v>2885</v>
      </c>
      <c r="D236" s="167">
        <f t="shared" si="3"/>
        <v>129.74003466204508</v>
      </c>
    </row>
    <row r="237" spans="1:4" ht="16.5" customHeight="1">
      <c r="A237" s="165" t="s">
        <v>225</v>
      </c>
      <c r="B237" s="189">
        <f>SUM(B238:B242)</f>
        <v>3417</v>
      </c>
      <c r="C237" s="168">
        <v>2982</v>
      </c>
      <c r="D237" s="167">
        <f t="shared" si="3"/>
        <v>114.58752515090542</v>
      </c>
    </row>
    <row r="238" spans="1:4" ht="16.5" customHeight="1">
      <c r="A238" s="165" t="s">
        <v>92</v>
      </c>
      <c r="B238" s="189">
        <v>2427</v>
      </c>
      <c r="C238" s="168">
        <v>2004</v>
      </c>
      <c r="D238" s="167">
        <f t="shared" si="3"/>
        <v>121.10778443113772</v>
      </c>
    </row>
    <row r="239" spans="1:4" ht="16.5" customHeight="1">
      <c r="A239" s="165" t="s">
        <v>93</v>
      </c>
      <c r="B239" s="189">
        <v>531</v>
      </c>
      <c r="C239" s="168">
        <v>522</v>
      </c>
      <c r="D239" s="167">
        <f t="shared" si="3"/>
        <v>101.72413793103448</v>
      </c>
    </row>
    <row r="240" spans="1:4" ht="16.5" customHeight="1">
      <c r="A240" s="165" t="s">
        <v>94</v>
      </c>
      <c r="B240" s="189">
        <v>8</v>
      </c>
      <c r="C240" s="168">
        <v>0</v>
      </c>
      <c r="D240" s="167" t="e">
        <f t="shared" si="3"/>
        <v>#DIV/0!</v>
      </c>
    </row>
    <row r="241" spans="1:4" ht="16.5" customHeight="1">
      <c r="A241" s="165" t="s">
        <v>101</v>
      </c>
      <c r="B241" s="189">
        <v>0</v>
      </c>
      <c r="C241" s="168">
        <v>0</v>
      </c>
      <c r="D241" s="167" t="e">
        <f t="shared" si="3"/>
        <v>#DIV/0!</v>
      </c>
    </row>
    <row r="242" spans="1:4" ht="16.5" customHeight="1">
      <c r="A242" s="165" t="s">
        <v>226</v>
      </c>
      <c r="B242" s="189">
        <v>451</v>
      </c>
      <c r="C242" s="168">
        <v>456</v>
      </c>
      <c r="D242" s="167">
        <f t="shared" si="3"/>
        <v>98.90350877192982</v>
      </c>
    </row>
    <row r="243" spans="1:4" ht="16.5" customHeight="1">
      <c r="A243" s="165" t="s">
        <v>227</v>
      </c>
      <c r="B243" s="189">
        <f>SUM(B244:B248)</f>
        <v>210</v>
      </c>
      <c r="C243" s="168">
        <v>605</v>
      </c>
      <c r="D243" s="167">
        <f t="shared" si="3"/>
        <v>34.710743801652896</v>
      </c>
    </row>
    <row r="244" spans="1:4" ht="16.5" customHeight="1">
      <c r="A244" s="165" t="s">
        <v>92</v>
      </c>
      <c r="B244" s="189">
        <v>46</v>
      </c>
      <c r="C244" s="168">
        <v>56</v>
      </c>
      <c r="D244" s="167">
        <f t="shared" si="3"/>
        <v>82.14285714285714</v>
      </c>
    </row>
    <row r="245" spans="1:4" ht="16.5" customHeight="1">
      <c r="A245" s="165" t="s">
        <v>93</v>
      </c>
      <c r="B245" s="189">
        <v>61</v>
      </c>
      <c r="C245" s="168">
        <v>135</v>
      </c>
      <c r="D245" s="167">
        <f t="shared" si="3"/>
        <v>45.18518518518518</v>
      </c>
    </row>
    <row r="246" spans="1:4" ht="16.5" customHeight="1">
      <c r="A246" s="165" t="s">
        <v>94</v>
      </c>
      <c r="B246" s="189">
        <v>0</v>
      </c>
      <c r="C246" s="168">
        <v>0</v>
      </c>
      <c r="D246" s="167" t="e">
        <f t="shared" si="3"/>
        <v>#DIV/0!</v>
      </c>
    </row>
    <row r="247" spans="1:4" ht="16.5" customHeight="1">
      <c r="A247" s="165" t="s">
        <v>101</v>
      </c>
      <c r="B247" s="189">
        <v>0</v>
      </c>
      <c r="C247" s="168">
        <v>0</v>
      </c>
      <c r="D247" s="167" t="e">
        <f t="shared" si="3"/>
        <v>#DIV/0!</v>
      </c>
    </row>
    <row r="248" spans="1:4" ht="16.5" customHeight="1">
      <c r="A248" s="165" t="s">
        <v>228</v>
      </c>
      <c r="B248" s="189">
        <v>103</v>
      </c>
      <c r="C248" s="168">
        <v>414</v>
      </c>
      <c r="D248" s="167">
        <f t="shared" si="3"/>
        <v>24.879227053140095</v>
      </c>
    </row>
    <row r="249" spans="1:4" ht="16.5" customHeight="1">
      <c r="A249" s="165" t="s">
        <v>229</v>
      </c>
      <c r="B249" s="189">
        <f>SUM(B250:B254)</f>
        <v>4752</v>
      </c>
      <c r="C249" s="168">
        <v>4225</v>
      </c>
      <c r="D249" s="167">
        <f t="shared" si="3"/>
        <v>112.47337278106508</v>
      </c>
    </row>
    <row r="250" spans="1:4" ht="16.5" customHeight="1">
      <c r="A250" s="165" t="s">
        <v>92</v>
      </c>
      <c r="B250" s="189">
        <v>1687</v>
      </c>
      <c r="C250" s="168">
        <v>1515</v>
      </c>
      <c r="D250" s="167">
        <f t="shared" si="3"/>
        <v>111.35313531353135</v>
      </c>
    </row>
    <row r="251" spans="1:4" ht="16.5" customHeight="1">
      <c r="A251" s="165" t="s">
        <v>93</v>
      </c>
      <c r="B251" s="189">
        <v>1027</v>
      </c>
      <c r="C251" s="168">
        <v>1150</v>
      </c>
      <c r="D251" s="167">
        <f t="shared" si="3"/>
        <v>89.30434782608697</v>
      </c>
    </row>
    <row r="252" spans="1:4" ht="16.5" customHeight="1">
      <c r="A252" s="165" t="s">
        <v>94</v>
      </c>
      <c r="B252" s="189">
        <v>37</v>
      </c>
      <c r="C252" s="168">
        <v>1434</v>
      </c>
      <c r="D252" s="167">
        <f t="shared" si="3"/>
        <v>2.580195258019526</v>
      </c>
    </row>
    <row r="253" spans="1:4" ht="16.5" customHeight="1">
      <c r="A253" s="165" t="s">
        <v>101</v>
      </c>
      <c r="B253" s="189">
        <v>0</v>
      </c>
      <c r="C253" s="168">
        <v>0</v>
      </c>
      <c r="D253" s="167" t="e">
        <f t="shared" si="3"/>
        <v>#DIV/0!</v>
      </c>
    </row>
    <row r="254" spans="1:4" ht="16.5" customHeight="1">
      <c r="A254" s="165" t="s">
        <v>230</v>
      </c>
      <c r="B254" s="189">
        <v>2001</v>
      </c>
      <c r="C254" s="168">
        <v>126</v>
      </c>
      <c r="D254" s="167">
        <f t="shared" si="3"/>
        <v>1588.095238095238</v>
      </c>
    </row>
    <row r="255" spans="1:4" ht="16.5" customHeight="1">
      <c r="A255" s="165" t="s">
        <v>231</v>
      </c>
      <c r="B255" s="189">
        <f>SUM(B256:B257)</f>
        <v>35746</v>
      </c>
      <c r="C255" s="168">
        <v>43082</v>
      </c>
      <c r="D255" s="167">
        <f t="shared" si="3"/>
        <v>82.97200687061881</v>
      </c>
    </row>
    <row r="256" spans="1:4" ht="16.5" customHeight="1">
      <c r="A256" s="165" t="s">
        <v>232</v>
      </c>
      <c r="B256" s="189">
        <v>60</v>
      </c>
      <c r="C256" s="168">
        <v>333</v>
      </c>
      <c r="D256" s="167">
        <f t="shared" si="3"/>
        <v>18.01801801801802</v>
      </c>
    </row>
    <row r="257" spans="1:4" ht="16.5" customHeight="1">
      <c r="A257" s="165" t="s">
        <v>233</v>
      </c>
      <c r="B257" s="189">
        <v>35686</v>
      </c>
      <c r="C257" s="168">
        <v>42749</v>
      </c>
      <c r="D257" s="167">
        <f t="shared" si="3"/>
        <v>83.47797609300802</v>
      </c>
    </row>
    <row r="258" spans="1:4" ht="16.5" customHeight="1">
      <c r="A258" s="165" t="s">
        <v>234</v>
      </c>
      <c r="B258" s="189"/>
      <c r="C258" s="168">
        <v>0</v>
      </c>
      <c r="D258" s="167" t="e">
        <f t="shared" si="3"/>
        <v>#DIV/0!</v>
      </c>
    </row>
    <row r="259" spans="1:4" ht="16.5" customHeight="1">
      <c r="A259" s="165" t="s">
        <v>235</v>
      </c>
      <c r="B259" s="189"/>
      <c r="C259" s="168">
        <v>0</v>
      </c>
      <c r="D259" s="167" t="e">
        <f t="shared" si="3"/>
        <v>#DIV/0!</v>
      </c>
    </row>
    <row r="260" spans="1:4" ht="16.5" customHeight="1">
      <c r="A260" s="165" t="s">
        <v>92</v>
      </c>
      <c r="B260" s="189"/>
      <c r="C260" s="168">
        <v>0</v>
      </c>
      <c r="D260" s="167" t="e">
        <f t="shared" si="3"/>
        <v>#DIV/0!</v>
      </c>
    </row>
    <row r="261" spans="1:4" ht="16.5" customHeight="1">
      <c r="A261" s="165" t="s">
        <v>93</v>
      </c>
      <c r="B261" s="189"/>
      <c r="C261" s="168">
        <v>0</v>
      </c>
      <c r="D261" s="167" t="e">
        <f aca="true" t="shared" si="4" ref="D261:D324">B261/C261*100</f>
        <v>#DIV/0!</v>
      </c>
    </row>
    <row r="262" spans="1:4" ht="16.5" customHeight="1">
      <c r="A262" s="165" t="s">
        <v>94</v>
      </c>
      <c r="B262" s="189"/>
      <c r="C262" s="168">
        <v>0</v>
      </c>
      <c r="D262" s="167" t="e">
        <f t="shared" si="4"/>
        <v>#DIV/0!</v>
      </c>
    </row>
    <row r="263" spans="1:4" ht="16.5" customHeight="1">
      <c r="A263" s="165" t="s">
        <v>219</v>
      </c>
      <c r="B263" s="189"/>
      <c r="C263" s="168">
        <v>0</v>
      </c>
      <c r="D263" s="167" t="e">
        <f t="shared" si="4"/>
        <v>#DIV/0!</v>
      </c>
    </row>
    <row r="264" spans="1:4" ht="16.5" customHeight="1">
      <c r="A264" s="165" t="s">
        <v>101</v>
      </c>
      <c r="B264" s="189"/>
      <c r="C264" s="168">
        <v>0</v>
      </c>
      <c r="D264" s="167" t="e">
        <f t="shared" si="4"/>
        <v>#DIV/0!</v>
      </c>
    </row>
    <row r="265" spans="1:4" ht="16.5" customHeight="1">
      <c r="A265" s="165" t="s">
        <v>236</v>
      </c>
      <c r="B265" s="189"/>
      <c r="C265" s="168">
        <v>0</v>
      </c>
      <c r="D265" s="167" t="e">
        <f t="shared" si="4"/>
        <v>#DIV/0!</v>
      </c>
    </row>
    <row r="266" spans="1:4" ht="16.5" customHeight="1">
      <c r="A266" s="165" t="s">
        <v>237</v>
      </c>
      <c r="B266" s="189"/>
      <c r="C266" s="168">
        <v>0</v>
      </c>
      <c r="D266" s="167" t="e">
        <f t="shared" si="4"/>
        <v>#DIV/0!</v>
      </c>
    </row>
    <row r="267" spans="1:4" ht="16.5" customHeight="1">
      <c r="A267" s="165" t="s">
        <v>238</v>
      </c>
      <c r="B267" s="189"/>
      <c r="C267" s="168">
        <v>0</v>
      </c>
      <c r="D267" s="167" t="e">
        <f t="shared" si="4"/>
        <v>#DIV/0!</v>
      </c>
    </row>
    <row r="268" spans="1:4" ht="16.5" customHeight="1">
      <c r="A268" s="165" t="s">
        <v>239</v>
      </c>
      <c r="B268" s="189"/>
      <c r="C268" s="168">
        <v>0</v>
      </c>
      <c r="D268" s="167" t="e">
        <f t="shared" si="4"/>
        <v>#DIV/0!</v>
      </c>
    </row>
    <row r="269" spans="1:4" ht="16.5" customHeight="1">
      <c r="A269" s="165" t="s">
        <v>240</v>
      </c>
      <c r="B269" s="189"/>
      <c r="C269" s="168">
        <v>0</v>
      </c>
      <c r="D269" s="167" t="e">
        <f t="shared" si="4"/>
        <v>#DIV/0!</v>
      </c>
    </row>
    <row r="270" spans="1:4" ht="16.5" customHeight="1">
      <c r="A270" s="165" t="s">
        <v>241</v>
      </c>
      <c r="B270" s="189"/>
      <c r="C270" s="168">
        <v>0</v>
      </c>
      <c r="D270" s="167" t="e">
        <f t="shared" si="4"/>
        <v>#DIV/0!</v>
      </c>
    </row>
    <row r="271" spans="1:4" ht="16.5" customHeight="1">
      <c r="A271" s="165" t="s">
        <v>242</v>
      </c>
      <c r="B271" s="189"/>
      <c r="C271" s="168">
        <v>0</v>
      </c>
      <c r="D271" s="167" t="e">
        <f t="shared" si="4"/>
        <v>#DIV/0!</v>
      </c>
    </row>
    <row r="272" spans="1:4" ht="16.5" customHeight="1">
      <c r="A272" s="165" t="s">
        <v>243</v>
      </c>
      <c r="B272" s="189"/>
      <c r="C272" s="168">
        <v>0</v>
      </c>
      <c r="D272" s="167" t="e">
        <f t="shared" si="4"/>
        <v>#DIV/0!</v>
      </c>
    </row>
    <row r="273" spans="1:4" ht="16.5" customHeight="1">
      <c r="A273" s="165" t="s">
        <v>244</v>
      </c>
      <c r="B273" s="189"/>
      <c r="C273" s="168">
        <v>0</v>
      </c>
      <c r="D273" s="167" t="e">
        <f t="shared" si="4"/>
        <v>#DIV/0!</v>
      </c>
    </row>
    <row r="274" spans="1:4" ht="16.5" customHeight="1">
      <c r="A274" s="165" t="s">
        <v>245</v>
      </c>
      <c r="B274" s="189"/>
      <c r="C274" s="168">
        <v>0</v>
      </c>
      <c r="D274" s="167" t="e">
        <f t="shared" si="4"/>
        <v>#DIV/0!</v>
      </c>
    </row>
    <row r="275" spans="1:4" ht="16.5" customHeight="1">
      <c r="A275" s="165" t="s">
        <v>246</v>
      </c>
      <c r="B275" s="189"/>
      <c r="C275" s="168">
        <v>0</v>
      </c>
      <c r="D275" s="167" t="e">
        <f t="shared" si="4"/>
        <v>#DIV/0!</v>
      </c>
    </row>
    <row r="276" spans="1:4" ht="16.5" customHeight="1">
      <c r="A276" s="165" t="s">
        <v>247</v>
      </c>
      <c r="B276" s="189"/>
      <c r="C276" s="168">
        <v>0</v>
      </c>
      <c r="D276" s="167" t="e">
        <f t="shared" si="4"/>
        <v>#DIV/0!</v>
      </c>
    </row>
    <row r="277" spans="1:4" ht="16.5" customHeight="1">
      <c r="A277" s="165" t="s">
        <v>248</v>
      </c>
      <c r="B277" s="189"/>
      <c r="C277" s="168">
        <v>0</v>
      </c>
      <c r="D277" s="167" t="e">
        <f t="shared" si="4"/>
        <v>#DIV/0!</v>
      </c>
    </row>
    <row r="278" spans="1:4" ht="16.5" customHeight="1">
      <c r="A278" s="165" t="s">
        <v>249</v>
      </c>
      <c r="B278" s="189"/>
      <c r="C278" s="168">
        <v>0</v>
      </c>
      <c r="D278" s="167" t="e">
        <f t="shared" si="4"/>
        <v>#DIV/0!</v>
      </c>
    </row>
    <row r="279" spans="1:4" ht="16.5" customHeight="1">
      <c r="A279" s="165" t="s">
        <v>250</v>
      </c>
      <c r="B279" s="189"/>
      <c r="C279" s="168">
        <v>0</v>
      </c>
      <c r="D279" s="167" t="e">
        <f t="shared" si="4"/>
        <v>#DIV/0!</v>
      </c>
    </row>
    <row r="280" spans="1:4" ht="16.5" customHeight="1">
      <c r="A280" s="165" t="s">
        <v>251</v>
      </c>
      <c r="B280" s="189"/>
      <c r="C280" s="168">
        <v>0</v>
      </c>
      <c r="D280" s="167" t="e">
        <f t="shared" si="4"/>
        <v>#DIV/0!</v>
      </c>
    </row>
    <row r="281" spans="1:4" ht="16.5" customHeight="1">
      <c r="A281" s="165" t="s">
        <v>252</v>
      </c>
      <c r="B281" s="189"/>
      <c r="C281" s="168">
        <v>0</v>
      </c>
      <c r="D281" s="167" t="e">
        <f t="shared" si="4"/>
        <v>#DIV/0!</v>
      </c>
    </row>
    <row r="282" spans="1:4" ht="16.5" customHeight="1">
      <c r="A282" s="165" t="s">
        <v>253</v>
      </c>
      <c r="B282" s="189"/>
      <c r="C282" s="168">
        <v>0</v>
      </c>
      <c r="D282" s="167" t="e">
        <f t="shared" si="4"/>
        <v>#DIV/0!</v>
      </c>
    </row>
    <row r="283" spans="1:4" ht="16.5" customHeight="1">
      <c r="A283" s="165" t="s">
        <v>254</v>
      </c>
      <c r="B283" s="189"/>
      <c r="C283" s="168">
        <v>0</v>
      </c>
      <c r="D283" s="167" t="e">
        <f t="shared" si="4"/>
        <v>#DIV/0!</v>
      </c>
    </row>
    <row r="284" spans="1:4" ht="16.5" customHeight="1">
      <c r="A284" s="165" t="s">
        <v>255</v>
      </c>
      <c r="B284" s="189"/>
      <c r="C284" s="168">
        <v>0</v>
      </c>
      <c r="D284" s="167" t="e">
        <f t="shared" si="4"/>
        <v>#DIV/0!</v>
      </c>
    </row>
    <row r="285" spans="1:4" ht="16.5" customHeight="1">
      <c r="A285" s="165" t="s">
        <v>256</v>
      </c>
      <c r="B285" s="189"/>
      <c r="C285" s="168">
        <v>0</v>
      </c>
      <c r="D285" s="167" t="e">
        <f t="shared" si="4"/>
        <v>#DIV/0!</v>
      </c>
    </row>
    <row r="286" spans="1:4" ht="16.5" customHeight="1">
      <c r="A286" s="165" t="s">
        <v>257</v>
      </c>
      <c r="B286" s="189"/>
      <c r="C286" s="168">
        <v>0</v>
      </c>
      <c r="D286" s="167" t="e">
        <f t="shared" si="4"/>
        <v>#DIV/0!</v>
      </c>
    </row>
    <row r="287" spans="1:4" ht="16.5" customHeight="1">
      <c r="A287" s="165" t="s">
        <v>258</v>
      </c>
      <c r="B287" s="189"/>
      <c r="C287" s="168">
        <v>0</v>
      </c>
      <c r="D287" s="167" t="e">
        <f t="shared" si="4"/>
        <v>#DIV/0!</v>
      </c>
    </row>
    <row r="288" spans="1:4" ht="16.5" customHeight="1">
      <c r="A288" s="165" t="s">
        <v>259</v>
      </c>
      <c r="B288" s="189"/>
      <c r="C288" s="168">
        <v>0</v>
      </c>
      <c r="D288" s="167" t="e">
        <f t="shared" si="4"/>
        <v>#DIV/0!</v>
      </c>
    </row>
    <row r="289" spans="1:4" ht="16.5" customHeight="1">
      <c r="A289" s="165" t="s">
        <v>260</v>
      </c>
      <c r="B289" s="189"/>
      <c r="C289" s="168">
        <v>0</v>
      </c>
      <c r="D289" s="167" t="e">
        <f t="shared" si="4"/>
        <v>#DIV/0!</v>
      </c>
    </row>
    <row r="290" spans="1:4" ht="16.5" customHeight="1">
      <c r="A290" s="165" t="s">
        <v>261</v>
      </c>
      <c r="B290" s="189"/>
      <c r="C290" s="168">
        <v>0</v>
      </c>
      <c r="D290" s="167" t="e">
        <f t="shared" si="4"/>
        <v>#DIV/0!</v>
      </c>
    </row>
    <row r="291" spans="1:4" ht="16.5" customHeight="1">
      <c r="A291" s="165" t="s">
        <v>262</v>
      </c>
      <c r="B291" s="168"/>
      <c r="C291" s="168">
        <v>0</v>
      </c>
      <c r="D291" s="167" t="e">
        <f t="shared" si="4"/>
        <v>#DIV/0!</v>
      </c>
    </row>
    <row r="292" spans="1:4" ht="16.5" customHeight="1">
      <c r="A292" s="165" t="s">
        <v>263</v>
      </c>
      <c r="B292" s="168"/>
      <c r="C292" s="168">
        <v>0</v>
      </c>
      <c r="D292" s="167" t="e">
        <f t="shared" si="4"/>
        <v>#DIV/0!</v>
      </c>
    </row>
    <row r="293" spans="1:4" ht="16.5" customHeight="1">
      <c r="A293" s="165" t="s">
        <v>264</v>
      </c>
      <c r="B293" s="168"/>
      <c r="C293" s="168">
        <v>0</v>
      </c>
      <c r="D293" s="167" t="e">
        <f t="shared" si="4"/>
        <v>#DIV/0!</v>
      </c>
    </row>
    <row r="294" spans="1:4" ht="16.5" customHeight="1">
      <c r="A294" s="165" t="s">
        <v>265</v>
      </c>
      <c r="B294" s="168"/>
      <c r="C294" s="168">
        <v>0</v>
      </c>
      <c r="D294" s="167" t="e">
        <f t="shared" si="4"/>
        <v>#DIV/0!</v>
      </c>
    </row>
    <row r="295" spans="1:4" ht="16.5" customHeight="1">
      <c r="A295" s="165" t="s">
        <v>266</v>
      </c>
      <c r="B295" s="168">
        <f>SUM(B296,B298,B300,B302,B312)</f>
        <v>9608</v>
      </c>
      <c r="C295" s="168">
        <v>12567</v>
      </c>
      <c r="D295" s="167">
        <f t="shared" si="4"/>
        <v>76.45420545874114</v>
      </c>
    </row>
    <row r="296" spans="1:4" ht="16.5" customHeight="1">
      <c r="A296" s="165" t="s">
        <v>267</v>
      </c>
      <c r="B296" s="168"/>
      <c r="C296" s="168">
        <v>0</v>
      </c>
      <c r="D296" s="167" t="e">
        <f t="shared" si="4"/>
        <v>#DIV/0!</v>
      </c>
    </row>
    <row r="297" spans="1:4" ht="16.5" customHeight="1">
      <c r="A297" s="165" t="s">
        <v>268</v>
      </c>
      <c r="B297" s="168"/>
      <c r="C297" s="168">
        <v>0</v>
      </c>
      <c r="D297" s="167" t="e">
        <f t="shared" si="4"/>
        <v>#DIV/0!</v>
      </c>
    </row>
    <row r="298" spans="1:4" ht="16.5" customHeight="1">
      <c r="A298" s="165" t="s">
        <v>269</v>
      </c>
      <c r="B298" s="168"/>
      <c r="C298" s="168">
        <v>0</v>
      </c>
      <c r="D298" s="167" t="e">
        <f t="shared" si="4"/>
        <v>#DIV/0!</v>
      </c>
    </row>
    <row r="299" spans="1:4" ht="16.5" customHeight="1">
      <c r="A299" s="165" t="s">
        <v>270</v>
      </c>
      <c r="B299" s="168"/>
      <c r="C299" s="168">
        <v>0</v>
      </c>
      <c r="D299" s="167" t="e">
        <f t="shared" si="4"/>
        <v>#DIV/0!</v>
      </c>
    </row>
    <row r="300" spans="1:4" ht="16.5" customHeight="1">
      <c r="A300" s="165" t="s">
        <v>271</v>
      </c>
      <c r="B300" s="168"/>
      <c r="C300" s="168">
        <v>0</v>
      </c>
      <c r="D300" s="167" t="e">
        <f t="shared" si="4"/>
        <v>#DIV/0!</v>
      </c>
    </row>
    <row r="301" spans="1:4" ht="16.5" customHeight="1">
      <c r="A301" s="165" t="s">
        <v>272</v>
      </c>
      <c r="B301" s="168"/>
      <c r="C301" s="168">
        <v>0</v>
      </c>
      <c r="D301" s="167" t="e">
        <f t="shared" si="4"/>
        <v>#DIV/0!</v>
      </c>
    </row>
    <row r="302" spans="1:4" ht="16.5" customHeight="1">
      <c r="A302" s="165" t="s">
        <v>273</v>
      </c>
      <c r="B302" s="168">
        <v>7789</v>
      </c>
      <c r="C302" s="168">
        <v>10255</v>
      </c>
      <c r="D302" s="167">
        <f t="shared" si="4"/>
        <v>75.95319356411507</v>
      </c>
    </row>
    <row r="303" spans="1:4" ht="16.5" customHeight="1">
      <c r="A303" s="165" t="s">
        <v>274</v>
      </c>
      <c r="B303" s="168">
        <v>243</v>
      </c>
      <c r="C303" s="168">
        <v>511</v>
      </c>
      <c r="D303" s="167">
        <f t="shared" si="4"/>
        <v>47.55381604696673</v>
      </c>
    </row>
    <row r="304" spans="1:4" ht="16.5" customHeight="1">
      <c r="A304" s="165" t="s">
        <v>275</v>
      </c>
      <c r="B304" s="168">
        <v>2</v>
      </c>
      <c r="C304" s="168">
        <v>5</v>
      </c>
      <c r="D304" s="167">
        <f t="shared" si="4"/>
        <v>40</v>
      </c>
    </row>
    <row r="305" spans="1:4" ht="16.5" customHeight="1">
      <c r="A305" s="165" t="s">
        <v>276</v>
      </c>
      <c r="B305" s="168">
        <v>6816</v>
      </c>
      <c r="C305" s="168">
        <v>7822</v>
      </c>
      <c r="D305" s="167">
        <f t="shared" si="4"/>
        <v>87.13883917156737</v>
      </c>
    </row>
    <row r="306" spans="1:4" ht="16.5" customHeight="1">
      <c r="A306" s="165" t="s">
        <v>277</v>
      </c>
      <c r="B306" s="168">
        <v>6</v>
      </c>
      <c r="C306" s="168">
        <v>0</v>
      </c>
      <c r="D306" s="167" t="e">
        <f t="shared" si="4"/>
        <v>#DIV/0!</v>
      </c>
    </row>
    <row r="307" spans="1:4" ht="16.5" customHeight="1">
      <c r="A307" s="165" t="s">
        <v>278</v>
      </c>
      <c r="B307" s="168">
        <v>162</v>
      </c>
      <c r="C307" s="168">
        <v>0</v>
      </c>
      <c r="D307" s="167" t="e">
        <f t="shared" si="4"/>
        <v>#DIV/0!</v>
      </c>
    </row>
    <row r="308" spans="1:4" ht="16.5" customHeight="1">
      <c r="A308" s="165" t="s">
        <v>279</v>
      </c>
      <c r="B308" s="168">
        <v>160</v>
      </c>
      <c r="C308" s="168">
        <v>205</v>
      </c>
      <c r="D308" s="167">
        <f t="shared" si="4"/>
        <v>78.04878048780488</v>
      </c>
    </row>
    <row r="309" spans="1:4" ht="16.5" customHeight="1">
      <c r="A309" s="165" t="s">
        <v>280</v>
      </c>
      <c r="B309" s="168">
        <v>54</v>
      </c>
      <c r="C309" s="168">
        <v>65</v>
      </c>
      <c r="D309" s="167">
        <f t="shared" si="4"/>
        <v>83.07692307692308</v>
      </c>
    </row>
    <row r="310" spans="1:4" ht="16.5" customHeight="1">
      <c r="A310" s="165" t="s">
        <v>281</v>
      </c>
      <c r="B310" s="168">
        <v>346</v>
      </c>
      <c r="C310" s="168">
        <v>1647</v>
      </c>
      <c r="D310" s="167">
        <f t="shared" si="4"/>
        <v>21.00789313904068</v>
      </c>
    </row>
    <row r="311" spans="1:4" ht="16.5" customHeight="1">
      <c r="A311" s="165" t="s">
        <v>282</v>
      </c>
      <c r="B311" s="168">
        <v>1819</v>
      </c>
      <c r="C311" s="168">
        <v>2312</v>
      </c>
      <c r="D311" s="167">
        <f t="shared" si="4"/>
        <v>78.67647058823529</v>
      </c>
    </row>
    <row r="312" spans="1:4" ht="16.5" customHeight="1">
      <c r="A312" s="165" t="s">
        <v>283</v>
      </c>
      <c r="B312" s="168">
        <v>1819</v>
      </c>
      <c r="C312" s="168">
        <v>2312</v>
      </c>
      <c r="D312" s="167">
        <f t="shared" si="4"/>
        <v>78.67647058823529</v>
      </c>
    </row>
    <row r="313" spans="1:4" ht="16.5" customHeight="1">
      <c r="A313" s="165" t="s">
        <v>284</v>
      </c>
      <c r="B313" s="168">
        <f>SUM(B314,B324,B346,B353,B365,B374,B388,B397,B406,B414,B422,B431)</f>
        <v>241576</v>
      </c>
      <c r="C313" s="168">
        <v>255231</v>
      </c>
      <c r="D313" s="167">
        <f t="shared" si="4"/>
        <v>94.64994456002601</v>
      </c>
    </row>
    <row r="314" spans="1:4" ht="16.5" customHeight="1">
      <c r="A314" s="165" t="s">
        <v>285</v>
      </c>
      <c r="B314" s="168">
        <f>SUM(B315:B323)</f>
        <v>11189</v>
      </c>
      <c r="C314" s="168">
        <v>9581</v>
      </c>
      <c r="D314" s="167">
        <f t="shared" si="4"/>
        <v>116.78321678321679</v>
      </c>
    </row>
    <row r="315" spans="1:4" ht="16.5" customHeight="1">
      <c r="A315" s="165" t="s">
        <v>286</v>
      </c>
      <c r="B315" s="168">
        <v>1076</v>
      </c>
      <c r="C315" s="168">
        <v>1157</v>
      </c>
      <c r="D315" s="167">
        <f t="shared" si="4"/>
        <v>92.9991356957649</v>
      </c>
    </row>
    <row r="316" spans="1:4" ht="16.5" customHeight="1">
      <c r="A316" s="165" t="s">
        <v>287</v>
      </c>
      <c r="B316" s="168">
        <v>8</v>
      </c>
      <c r="C316" s="168">
        <v>0</v>
      </c>
      <c r="D316" s="167" t="e">
        <f t="shared" si="4"/>
        <v>#DIV/0!</v>
      </c>
    </row>
    <row r="317" spans="1:4" ht="16.5" customHeight="1">
      <c r="A317" s="165" t="s">
        <v>288</v>
      </c>
      <c r="B317" s="168">
        <v>9306</v>
      </c>
      <c r="C317" s="168">
        <v>7909</v>
      </c>
      <c r="D317" s="167">
        <f t="shared" si="4"/>
        <v>117.663421418637</v>
      </c>
    </row>
    <row r="318" spans="1:4" ht="16.5" customHeight="1">
      <c r="A318" s="165" t="s">
        <v>289</v>
      </c>
      <c r="B318" s="168">
        <v>130</v>
      </c>
      <c r="C318" s="168">
        <v>0</v>
      </c>
      <c r="D318" s="167" t="e">
        <f t="shared" si="4"/>
        <v>#DIV/0!</v>
      </c>
    </row>
    <row r="319" spans="1:4" ht="16.5" customHeight="1">
      <c r="A319" s="165" t="s">
        <v>290</v>
      </c>
      <c r="B319" s="168">
        <v>0</v>
      </c>
      <c r="C319" s="168">
        <v>0</v>
      </c>
      <c r="D319" s="167" t="e">
        <f t="shared" si="4"/>
        <v>#DIV/0!</v>
      </c>
    </row>
    <row r="320" spans="1:4" ht="16.5" customHeight="1">
      <c r="A320" s="165" t="s">
        <v>291</v>
      </c>
      <c r="B320" s="168">
        <v>200</v>
      </c>
      <c r="C320" s="168">
        <v>202</v>
      </c>
      <c r="D320" s="167">
        <f t="shared" si="4"/>
        <v>99.00990099009901</v>
      </c>
    </row>
    <row r="321" spans="1:4" ht="16.5" customHeight="1">
      <c r="A321" s="165" t="s">
        <v>292</v>
      </c>
      <c r="B321" s="168">
        <v>0</v>
      </c>
      <c r="C321" s="168">
        <v>0</v>
      </c>
      <c r="D321" s="167" t="e">
        <f t="shared" si="4"/>
        <v>#DIV/0!</v>
      </c>
    </row>
    <row r="322" spans="1:4" ht="16.5" customHeight="1">
      <c r="A322" s="165" t="s">
        <v>293</v>
      </c>
      <c r="B322" s="168">
        <v>59</v>
      </c>
      <c r="C322" s="168">
        <v>7</v>
      </c>
      <c r="D322" s="167">
        <f t="shared" si="4"/>
        <v>842.8571428571429</v>
      </c>
    </row>
    <row r="323" spans="1:4" ht="16.5" customHeight="1">
      <c r="A323" s="165" t="s">
        <v>294</v>
      </c>
      <c r="B323" s="168">
        <v>410</v>
      </c>
      <c r="C323" s="168">
        <v>306</v>
      </c>
      <c r="D323" s="167">
        <f t="shared" si="4"/>
        <v>133.98692810457516</v>
      </c>
    </row>
    <row r="324" spans="1:4" ht="16.5" customHeight="1">
      <c r="A324" s="165" t="s">
        <v>295</v>
      </c>
      <c r="B324" s="168">
        <f>SUM(B325:B345)</f>
        <v>193594</v>
      </c>
      <c r="C324" s="168">
        <v>170576</v>
      </c>
      <c r="D324" s="167">
        <f t="shared" si="4"/>
        <v>113.49427821029923</v>
      </c>
    </row>
    <row r="325" spans="1:4" ht="16.5" customHeight="1">
      <c r="A325" s="165" t="s">
        <v>92</v>
      </c>
      <c r="B325" s="168">
        <v>81801</v>
      </c>
      <c r="C325" s="168">
        <v>81382</v>
      </c>
      <c r="D325" s="167">
        <f aca="true" t="shared" si="5" ref="D325:D388">B325/C325*100</f>
        <v>100.51485586493327</v>
      </c>
    </row>
    <row r="326" spans="1:4" ht="16.5" customHeight="1">
      <c r="A326" s="165" t="s">
        <v>93</v>
      </c>
      <c r="B326" s="168">
        <v>28662</v>
      </c>
      <c r="C326" s="168">
        <v>24622</v>
      </c>
      <c r="D326" s="167">
        <f t="shared" si="5"/>
        <v>116.40809032572497</v>
      </c>
    </row>
    <row r="327" spans="1:4" ht="16.5" customHeight="1">
      <c r="A327" s="165" t="s">
        <v>94</v>
      </c>
      <c r="B327" s="168">
        <v>50</v>
      </c>
      <c r="C327" s="168">
        <v>30</v>
      </c>
      <c r="D327" s="167">
        <f t="shared" si="5"/>
        <v>166.66666666666669</v>
      </c>
    </row>
    <row r="328" spans="1:4" ht="16.5" customHeight="1">
      <c r="A328" s="165" t="s">
        <v>296</v>
      </c>
      <c r="B328" s="168">
        <v>10133</v>
      </c>
      <c r="C328" s="168">
        <v>4485</v>
      </c>
      <c r="D328" s="167">
        <f t="shared" si="5"/>
        <v>225.9308807134894</v>
      </c>
    </row>
    <row r="329" spans="1:4" ht="16.5" customHeight="1">
      <c r="A329" s="165" t="s">
        <v>297</v>
      </c>
      <c r="B329" s="168">
        <v>99</v>
      </c>
      <c r="C329" s="168">
        <v>365</v>
      </c>
      <c r="D329" s="167">
        <f t="shared" si="5"/>
        <v>27.123287671232877</v>
      </c>
    </row>
    <row r="330" spans="1:4" ht="16.5" customHeight="1">
      <c r="A330" s="165" t="s">
        <v>298</v>
      </c>
      <c r="B330" s="168">
        <v>196</v>
      </c>
      <c r="C330" s="168">
        <v>60</v>
      </c>
      <c r="D330" s="167">
        <f t="shared" si="5"/>
        <v>326.6666666666667</v>
      </c>
    </row>
    <row r="331" spans="1:4" ht="16.5" customHeight="1">
      <c r="A331" s="165" t="s">
        <v>299</v>
      </c>
      <c r="B331" s="168">
        <v>160</v>
      </c>
      <c r="C331" s="168">
        <v>13</v>
      </c>
      <c r="D331" s="167">
        <f t="shared" si="5"/>
        <v>1230.769230769231</v>
      </c>
    </row>
    <row r="332" spans="1:4" ht="16.5" customHeight="1">
      <c r="A332" s="165" t="s">
        <v>300</v>
      </c>
      <c r="B332" s="168">
        <v>1722</v>
      </c>
      <c r="C332" s="168">
        <v>1616</v>
      </c>
      <c r="D332" s="167">
        <f t="shared" si="5"/>
        <v>106.55940594059405</v>
      </c>
    </row>
    <row r="333" spans="1:4" ht="16.5" customHeight="1">
      <c r="A333" s="165" t="s">
        <v>301</v>
      </c>
      <c r="B333" s="168">
        <v>0</v>
      </c>
      <c r="C333" s="168">
        <v>0</v>
      </c>
      <c r="D333" s="167" t="e">
        <f t="shared" si="5"/>
        <v>#DIV/0!</v>
      </c>
    </row>
    <row r="334" spans="1:4" ht="16.5" customHeight="1">
      <c r="A334" s="165" t="s">
        <v>302</v>
      </c>
      <c r="B334" s="168">
        <v>54</v>
      </c>
      <c r="C334" s="168">
        <v>2</v>
      </c>
      <c r="D334" s="167">
        <f t="shared" si="5"/>
        <v>2700</v>
      </c>
    </row>
    <row r="335" spans="1:4" ht="16.5" customHeight="1">
      <c r="A335" s="165" t="s">
        <v>303</v>
      </c>
      <c r="B335" s="168">
        <v>2402</v>
      </c>
      <c r="C335" s="168">
        <v>2731</v>
      </c>
      <c r="D335" s="167">
        <f t="shared" si="5"/>
        <v>87.95313072134749</v>
      </c>
    </row>
    <row r="336" spans="1:4" ht="16.5" customHeight="1">
      <c r="A336" s="165" t="s">
        <v>304</v>
      </c>
      <c r="B336" s="168">
        <v>24278</v>
      </c>
      <c r="C336" s="168">
        <v>25550</v>
      </c>
      <c r="D336" s="167">
        <f t="shared" si="5"/>
        <v>95.02152641878669</v>
      </c>
    </row>
    <row r="337" spans="1:4" ht="16.5" customHeight="1">
      <c r="A337" s="165" t="s">
        <v>305</v>
      </c>
      <c r="B337" s="168">
        <v>170</v>
      </c>
      <c r="C337" s="168">
        <v>118</v>
      </c>
      <c r="D337" s="167">
        <f t="shared" si="5"/>
        <v>144.0677966101695</v>
      </c>
    </row>
    <row r="338" spans="1:4" ht="16.5" customHeight="1">
      <c r="A338" s="165" t="s">
        <v>306</v>
      </c>
      <c r="B338" s="168">
        <v>64</v>
      </c>
      <c r="C338" s="168">
        <v>86</v>
      </c>
      <c r="D338" s="167">
        <f t="shared" si="5"/>
        <v>74.4186046511628</v>
      </c>
    </row>
    <row r="339" spans="1:4" ht="16.5" customHeight="1">
      <c r="A339" s="165" t="s">
        <v>307</v>
      </c>
      <c r="B339" s="168">
        <v>1075</v>
      </c>
      <c r="C339" s="168">
        <v>731</v>
      </c>
      <c r="D339" s="167">
        <f t="shared" si="5"/>
        <v>147.05882352941177</v>
      </c>
    </row>
    <row r="340" spans="1:4" ht="16.5" customHeight="1">
      <c r="A340" s="165" t="s">
        <v>308</v>
      </c>
      <c r="B340" s="168">
        <v>789</v>
      </c>
      <c r="C340" s="168">
        <v>28</v>
      </c>
      <c r="D340" s="167">
        <f t="shared" si="5"/>
        <v>2817.8571428571427</v>
      </c>
    </row>
    <row r="341" spans="1:4" ht="16.5" customHeight="1">
      <c r="A341" s="165" t="s">
        <v>309</v>
      </c>
      <c r="B341" s="168">
        <v>2315</v>
      </c>
      <c r="C341" s="168">
        <v>2894</v>
      </c>
      <c r="D341" s="167">
        <f t="shared" si="5"/>
        <v>79.99308914996544</v>
      </c>
    </row>
    <row r="342" spans="1:4" ht="16.5" customHeight="1">
      <c r="A342" s="165" t="s">
        <v>310</v>
      </c>
      <c r="B342" s="168">
        <v>53</v>
      </c>
      <c r="C342" s="168">
        <v>75</v>
      </c>
      <c r="D342" s="167">
        <f t="shared" si="5"/>
        <v>70.66666666666667</v>
      </c>
    </row>
    <row r="343" spans="1:4" ht="16.5" customHeight="1">
      <c r="A343" s="165" t="s">
        <v>135</v>
      </c>
      <c r="B343" s="168">
        <v>1669</v>
      </c>
      <c r="C343" s="168">
        <v>4643</v>
      </c>
      <c r="D343" s="167">
        <f t="shared" si="5"/>
        <v>35.946586258884345</v>
      </c>
    </row>
    <row r="344" spans="1:4" ht="16.5" customHeight="1">
      <c r="A344" s="165" t="s">
        <v>101</v>
      </c>
      <c r="B344" s="168">
        <v>15</v>
      </c>
      <c r="C344" s="168">
        <v>0</v>
      </c>
      <c r="D344" s="167" t="e">
        <f t="shared" si="5"/>
        <v>#DIV/0!</v>
      </c>
    </row>
    <row r="345" spans="1:4" ht="16.5" customHeight="1">
      <c r="A345" s="165" t="s">
        <v>311</v>
      </c>
      <c r="B345" s="168">
        <v>37887</v>
      </c>
      <c r="C345" s="168">
        <v>21145</v>
      </c>
      <c r="D345" s="167">
        <f t="shared" si="5"/>
        <v>179.17711042799715</v>
      </c>
    </row>
    <row r="346" spans="1:4" ht="16.5" customHeight="1">
      <c r="A346" s="165" t="s">
        <v>312</v>
      </c>
      <c r="B346" s="168">
        <f>SUM(B347:B352)</f>
        <v>393</v>
      </c>
      <c r="C346" s="168">
        <v>572</v>
      </c>
      <c r="D346" s="167">
        <f t="shared" si="5"/>
        <v>68.7062937062937</v>
      </c>
    </row>
    <row r="347" spans="1:4" ht="16.5" customHeight="1">
      <c r="A347" s="165" t="s">
        <v>92</v>
      </c>
      <c r="B347" s="168">
        <v>9</v>
      </c>
      <c r="C347" s="168">
        <v>40</v>
      </c>
      <c r="D347" s="167">
        <f t="shared" si="5"/>
        <v>22.5</v>
      </c>
    </row>
    <row r="348" spans="1:4" ht="16.5" customHeight="1">
      <c r="A348" s="165" t="s">
        <v>93</v>
      </c>
      <c r="B348" s="168">
        <v>323</v>
      </c>
      <c r="C348" s="168">
        <v>8</v>
      </c>
      <c r="D348" s="167">
        <f t="shared" si="5"/>
        <v>4037.5</v>
      </c>
    </row>
    <row r="349" spans="1:4" ht="16.5" customHeight="1">
      <c r="A349" s="165" t="s">
        <v>94</v>
      </c>
      <c r="B349" s="168">
        <v>0</v>
      </c>
      <c r="C349" s="168">
        <v>0</v>
      </c>
      <c r="D349" s="167" t="e">
        <f t="shared" si="5"/>
        <v>#DIV/0!</v>
      </c>
    </row>
    <row r="350" spans="1:4" ht="16.5" customHeight="1">
      <c r="A350" s="165" t="s">
        <v>313</v>
      </c>
      <c r="B350" s="168">
        <v>0</v>
      </c>
      <c r="C350" s="168">
        <v>0</v>
      </c>
      <c r="D350" s="167" t="e">
        <f t="shared" si="5"/>
        <v>#DIV/0!</v>
      </c>
    </row>
    <row r="351" spans="1:4" ht="16.5" customHeight="1">
      <c r="A351" s="165" t="s">
        <v>101</v>
      </c>
      <c r="B351" s="168">
        <v>0</v>
      </c>
      <c r="C351" s="168">
        <v>0</v>
      </c>
      <c r="D351" s="167" t="e">
        <f t="shared" si="5"/>
        <v>#DIV/0!</v>
      </c>
    </row>
    <row r="352" spans="1:4" ht="16.5" customHeight="1">
      <c r="A352" s="165" t="s">
        <v>314</v>
      </c>
      <c r="B352" s="168">
        <v>61</v>
      </c>
      <c r="C352" s="168">
        <v>524</v>
      </c>
      <c r="D352" s="167">
        <f t="shared" si="5"/>
        <v>11.641221374045802</v>
      </c>
    </row>
    <row r="353" spans="1:4" ht="16.5" customHeight="1">
      <c r="A353" s="165" t="s">
        <v>315</v>
      </c>
      <c r="B353" s="168">
        <f>SUM(B354:B364)</f>
        <v>5775</v>
      </c>
      <c r="C353" s="168">
        <v>23916</v>
      </c>
      <c r="D353" s="167">
        <f t="shared" si="5"/>
        <v>24.14701455092825</v>
      </c>
    </row>
    <row r="354" spans="1:4" ht="16.5" customHeight="1">
      <c r="A354" s="165" t="s">
        <v>92</v>
      </c>
      <c r="B354" s="168">
        <v>1321</v>
      </c>
      <c r="C354" s="168">
        <v>16413</v>
      </c>
      <c r="D354" s="167">
        <f t="shared" si="5"/>
        <v>8.04849814171693</v>
      </c>
    </row>
    <row r="355" spans="1:4" ht="16.5" customHeight="1">
      <c r="A355" s="165" t="s">
        <v>93</v>
      </c>
      <c r="B355" s="168">
        <v>721</v>
      </c>
      <c r="C355" s="168">
        <v>5059</v>
      </c>
      <c r="D355" s="167">
        <f t="shared" si="5"/>
        <v>14.25182842458984</v>
      </c>
    </row>
    <row r="356" spans="1:4" ht="16.5" customHeight="1">
      <c r="A356" s="165" t="s">
        <v>94</v>
      </c>
      <c r="B356" s="168">
        <v>0</v>
      </c>
      <c r="C356" s="168">
        <v>0</v>
      </c>
      <c r="D356" s="167" t="e">
        <f t="shared" si="5"/>
        <v>#DIV/0!</v>
      </c>
    </row>
    <row r="357" spans="1:4" ht="16.5" customHeight="1">
      <c r="A357" s="165" t="s">
        <v>316</v>
      </c>
      <c r="B357" s="168">
        <v>0</v>
      </c>
      <c r="C357" s="168">
        <v>0</v>
      </c>
      <c r="D357" s="167" t="e">
        <f t="shared" si="5"/>
        <v>#DIV/0!</v>
      </c>
    </row>
    <row r="358" spans="1:4" ht="16.5" customHeight="1">
      <c r="A358" s="165" t="s">
        <v>317</v>
      </c>
      <c r="B358" s="168">
        <v>0</v>
      </c>
      <c r="C358" s="168">
        <v>0</v>
      </c>
      <c r="D358" s="167" t="e">
        <f t="shared" si="5"/>
        <v>#DIV/0!</v>
      </c>
    </row>
    <row r="359" spans="1:4" ht="16.5" customHeight="1">
      <c r="A359" s="165" t="s">
        <v>318</v>
      </c>
      <c r="B359" s="168">
        <v>0</v>
      </c>
      <c r="C359" s="168">
        <v>0</v>
      </c>
      <c r="D359" s="167" t="e">
        <f t="shared" si="5"/>
        <v>#DIV/0!</v>
      </c>
    </row>
    <row r="360" spans="1:4" ht="16.5" customHeight="1">
      <c r="A360" s="165" t="s">
        <v>319</v>
      </c>
      <c r="B360" s="168">
        <v>0</v>
      </c>
      <c r="C360" s="168">
        <v>7</v>
      </c>
      <c r="D360" s="167">
        <f t="shared" si="5"/>
        <v>0</v>
      </c>
    </row>
    <row r="361" spans="1:4" ht="16.5" customHeight="1">
      <c r="A361" s="165" t="s">
        <v>320</v>
      </c>
      <c r="B361" s="168">
        <v>0</v>
      </c>
      <c r="C361" s="168">
        <v>0</v>
      </c>
      <c r="D361" s="167" t="e">
        <f t="shared" si="5"/>
        <v>#DIV/0!</v>
      </c>
    </row>
    <row r="362" spans="1:4" ht="16.5" customHeight="1">
      <c r="A362" s="165" t="s">
        <v>321</v>
      </c>
      <c r="B362" s="168">
        <v>560</v>
      </c>
      <c r="C362" s="168">
        <v>924</v>
      </c>
      <c r="D362" s="167">
        <f t="shared" si="5"/>
        <v>60.60606060606061</v>
      </c>
    </row>
    <row r="363" spans="1:4" ht="16.5" customHeight="1">
      <c r="A363" s="165" t="s">
        <v>101</v>
      </c>
      <c r="B363" s="168">
        <v>0</v>
      </c>
      <c r="C363" s="168">
        <v>0</v>
      </c>
      <c r="D363" s="167" t="e">
        <f t="shared" si="5"/>
        <v>#DIV/0!</v>
      </c>
    </row>
    <row r="364" spans="1:4" ht="16.5" customHeight="1">
      <c r="A364" s="165" t="s">
        <v>322</v>
      </c>
      <c r="B364" s="168">
        <v>3173</v>
      </c>
      <c r="C364" s="168">
        <v>1513</v>
      </c>
      <c r="D364" s="167">
        <f t="shared" si="5"/>
        <v>209.71579643093193</v>
      </c>
    </row>
    <row r="365" spans="1:4" ht="16.5" customHeight="1">
      <c r="A365" s="165" t="s">
        <v>323</v>
      </c>
      <c r="B365" s="168">
        <f>SUM(B366:B373)</f>
        <v>8137</v>
      </c>
      <c r="C365" s="168">
        <v>32930</v>
      </c>
      <c r="D365" s="167">
        <f t="shared" si="5"/>
        <v>24.70999088976617</v>
      </c>
    </row>
    <row r="366" spans="1:4" ht="16.5" customHeight="1">
      <c r="A366" s="165" t="s">
        <v>92</v>
      </c>
      <c r="B366" s="168">
        <v>2674</v>
      </c>
      <c r="C366" s="168">
        <v>21241</v>
      </c>
      <c r="D366" s="167">
        <f t="shared" si="5"/>
        <v>12.58886116472859</v>
      </c>
    </row>
    <row r="367" spans="1:4" ht="16.5" customHeight="1">
      <c r="A367" s="165" t="s">
        <v>93</v>
      </c>
      <c r="B367" s="168">
        <v>2195</v>
      </c>
      <c r="C367" s="168">
        <v>7770</v>
      </c>
      <c r="D367" s="167">
        <f t="shared" si="5"/>
        <v>28.24967824967825</v>
      </c>
    </row>
    <row r="368" spans="1:4" ht="16.5" customHeight="1">
      <c r="A368" s="165" t="s">
        <v>94</v>
      </c>
      <c r="B368" s="168">
        <v>0</v>
      </c>
      <c r="C368" s="168">
        <v>0</v>
      </c>
      <c r="D368" s="167" t="e">
        <f t="shared" si="5"/>
        <v>#DIV/0!</v>
      </c>
    </row>
    <row r="369" spans="1:4" ht="16.5" customHeight="1">
      <c r="A369" s="165" t="s">
        <v>324</v>
      </c>
      <c r="B369" s="168">
        <v>0</v>
      </c>
      <c r="C369" s="168">
        <v>31</v>
      </c>
      <c r="D369" s="167">
        <f t="shared" si="5"/>
        <v>0</v>
      </c>
    </row>
    <row r="370" spans="1:4" ht="16.5" customHeight="1">
      <c r="A370" s="165" t="s">
        <v>325</v>
      </c>
      <c r="B370" s="168">
        <v>76</v>
      </c>
      <c r="C370" s="168">
        <v>50</v>
      </c>
      <c r="D370" s="167">
        <f t="shared" si="5"/>
        <v>152</v>
      </c>
    </row>
    <row r="371" spans="1:4" ht="16.5" customHeight="1">
      <c r="A371" s="165" t="s">
        <v>326</v>
      </c>
      <c r="B371" s="168">
        <v>449</v>
      </c>
      <c r="C371" s="168">
        <v>1222</v>
      </c>
      <c r="D371" s="167">
        <f t="shared" si="5"/>
        <v>36.743044189852704</v>
      </c>
    </row>
    <row r="372" spans="1:4" ht="16.5" customHeight="1">
      <c r="A372" s="165" t="s">
        <v>101</v>
      </c>
      <c r="B372" s="168">
        <v>0</v>
      </c>
      <c r="C372" s="168">
        <v>0</v>
      </c>
      <c r="D372" s="167" t="e">
        <f t="shared" si="5"/>
        <v>#DIV/0!</v>
      </c>
    </row>
    <row r="373" spans="1:4" ht="16.5" customHeight="1">
      <c r="A373" s="165" t="s">
        <v>327</v>
      </c>
      <c r="B373" s="168">
        <v>2743</v>
      </c>
      <c r="C373" s="168">
        <v>2616</v>
      </c>
      <c r="D373" s="167">
        <f t="shared" si="5"/>
        <v>104.85474006116209</v>
      </c>
    </row>
    <row r="374" spans="1:4" ht="16.5" customHeight="1">
      <c r="A374" s="165" t="s">
        <v>328</v>
      </c>
      <c r="B374" s="168">
        <f>SUM(B375:B387)</f>
        <v>13382</v>
      </c>
      <c r="C374" s="168">
        <v>13007</v>
      </c>
      <c r="D374" s="167">
        <f t="shared" si="5"/>
        <v>102.88306296609517</v>
      </c>
    </row>
    <row r="375" spans="1:4" ht="16.5" customHeight="1">
      <c r="A375" s="165" t="s">
        <v>92</v>
      </c>
      <c r="B375" s="168">
        <v>9419</v>
      </c>
      <c r="C375" s="168">
        <v>8566</v>
      </c>
      <c r="D375" s="167">
        <f t="shared" si="5"/>
        <v>109.95797338314266</v>
      </c>
    </row>
    <row r="376" spans="1:4" ht="16.5" customHeight="1">
      <c r="A376" s="165" t="s">
        <v>93</v>
      </c>
      <c r="B376" s="168">
        <v>1799</v>
      </c>
      <c r="C376" s="168">
        <v>2355</v>
      </c>
      <c r="D376" s="167">
        <f t="shared" si="5"/>
        <v>76.39065817409767</v>
      </c>
    </row>
    <row r="377" spans="1:4" ht="16.5" customHeight="1">
      <c r="A377" s="165" t="s">
        <v>94</v>
      </c>
      <c r="B377" s="168">
        <v>0</v>
      </c>
      <c r="C377" s="168">
        <v>0</v>
      </c>
      <c r="D377" s="167" t="e">
        <f t="shared" si="5"/>
        <v>#DIV/0!</v>
      </c>
    </row>
    <row r="378" spans="1:4" ht="16.5" customHeight="1">
      <c r="A378" s="165" t="s">
        <v>329</v>
      </c>
      <c r="B378" s="168">
        <v>89</v>
      </c>
      <c r="C378" s="168">
        <v>92</v>
      </c>
      <c r="D378" s="167">
        <f t="shared" si="5"/>
        <v>96.73913043478261</v>
      </c>
    </row>
    <row r="379" spans="1:4" ht="16.5" customHeight="1">
      <c r="A379" s="165" t="s">
        <v>330</v>
      </c>
      <c r="B379" s="168">
        <v>88</v>
      </c>
      <c r="C379" s="168">
        <v>63</v>
      </c>
      <c r="D379" s="167">
        <f t="shared" si="5"/>
        <v>139.68253968253967</v>
      </c>
    </row>
    <row r="380" spans="1:4" ht="16.5" customHeight="1">
      <c r="A380" s="165" t="s">
        <v>331</v>
      </c>
      <c r="B380" s="168">
        <v>18</v>
      </c>
      <c r="C380" s="168">
        <v>58</v>
      </c>
      <c r="D380" s="167">
        <f t="shared" si="5"/>
        <v>31.03448275862069</v>
      </c>
    </row>
    <row r="381" spans="1:4" ht="16.5" customHeight="1">
      <c r="A381" s="165" t="s">
        <v>332</v>
      </c>
      <c r="B381" s="168">
        <v>569</v>
      </c>
      <c r="C381" s="168">
        <v>602</v>
      </c>
      <c r="D381" s="167">
        <f t="shared" si="5"/>
        <v>94.51827242524917</v>
      </c>
    </row>
    <row r="382" spans="1:4" ht="16.5" customHeight="1">
      <c r="A382" s="165" t="s">
        <v>333</v>
      </c>
      <c r="B382" s="168">
        <v>4</v>
      </c>
      <c r="C382" s="168">
        <v>0</v>
      </c>
      <c r="D382" s="167" t="e">
        <f t="shared" si="5"/>
        <v>#DIV/0!</v>
      </c>
    </row>
    <row r="383" spans="1:4" ht="16.5" customHeight="1">
      <c r="A383" s="165" t="s">
        <v>334</v>
      </c>
      <c r="B383" s="168">
        <v>149</v>
      </c>
      <c r="C383" s="168">
        <v>102</v>
      </c>
      <c r="D383" s="167">
        <f t="shared" si="5"/>
        <v>146.078431372549</v>
      </c>
    </row>
    <row r="384" spans="1:4" ht="16.5" customHeight="1">
      <c r="A384" s="165" t="s">
        <v>335</v>
      </c>
      <c r="B384" s="168">
        <v>380</v>
      </c>
      <c r="C384" s="168">
        <v>491</v>
      </c>
      <c r="D384" s="167">
        <f t="shared" si="5"/>
        <v>77.39307535641548</v>
      </c>
    </row>
    <row r="385" spans="1:4" ht="16.5" customHeight="1">
      <c r="A385" s="165" t="s">
        <v>336</v>
      </c>
      <c r="B385" s="168">
        <v>0</v>
      </c>
      <c r="C385" s="168">
        <v>0</v>
      </c>
      <c r="D385" s="167" t="e">
        <f t="shared" si="5"/>
        <v>#DIV/0!</v>
      </c>
    </row>
    <row r="386" spans="1:4" ht="16.5" customHeight="1">
      <c r="A386" s="165" t="s">
        <v>101</v>
      </c>
      <c r="B386" s="168">
        <v>40</v>
      </c>
      <c r="C386" s="168">
        <v>0</v>
      </c>
      <c r="D386" s="167" t="e">
        <f t="shared" si="5"/>
        <v>#DIV/0!</v>
      </c>
    </row>
    <row r="387" spans="1:4" ht="16.5" customHeight="1">
      <c r="A387" s="165" t="s">
        <v>337</v>
      </c>
      <c r="B387" s="168">
        <v>827</v>
      </c>
      <c r="C387" s="168">
        <v>678</v>
      </c>
      <c r="D387" s="167">
        <f t="shared" si="5"/>
        <v>121.97640117994099</v>
      </c>
    </row>
    <row r="388" spans="1:4" ht="16.5" customHeight="1">
      <c r="A388" s="165" t="s">
        <v>338</v>
      </c>
      <c r="B388" s="168">
        <f>SUM(B389:B396)</f>
        <v>61</v>
      </c>
      <c r="C388" s="168">
        <v>71</v>
      </c>
      <c r="D388" s="167">
        <f t="shared" si="5"/>
        <v>85.91549295774648</v>
      </c>
    </row>
    <row r="389" spans="1:4" ht="16.5" customHeight="1">
      <c r="A389" s="165" t="s">
        <v>92</v>
      </c>
      <c r="B389" s="168">
        <v>0</v>
      </c>
      <c r="C389" s="168">
        <v>0</v>
      </c>
      <c r="D389" s="167" t="e">
        <f aca="true" t="shared" si="6" ref="D389:D452">B389/C389*100</f>
        <v>#DIV/0!</v>
      </c>
    </row>
    <row r="390" spans="1:4" ht="16.5" customHeight="1">
      <c r="A390" s="165" t="s">
        <v>93</v>
      </c>
      <c r="B390" s="168">
        <v>0</v>
      </c>
      <c r="C390" s="168">
        <v>0</v>
      </c>
      <c r="D390" s="167" t="e">
        <f t="shared" si="6"/>
        <v>#DIV/0!</v>
      </c>
    </row>
    <row r="391" spans="1:4" ht="16.5" customHeight="1">
      <c r="A391" s="165" t="s">
        <v>94</v>
      </c>
      <c r="B391" s="168">
        <v>0</v>
      </c>
      <c r="C391" s="168">
        <v>0</v>
      </c>
      <c r="D391" s="167" t="e">
        <f t="shared" si="6"/>
        <v>#DIV/0!</v>
      </c>
    </row>
    <row r="392" spans="1:4" ht="16.5" customHeight="1">
      <c r="A392" s="165" t="s">
        <v>339</v>
      </c>
      <c r="B392" s="168">
        <v>41</v>
      </c>
      <c r="C392" s="168">
        <v>71</v>
      </c>
      <c r="D392" s="167">
        <f t="shared" si="6"/>
        <v>57.74647887323944</v>
      </c>
    </row>
    <row r="393" spans="1:4" ht="16.5" customHeight="1">
      <c r="A393" s="165" t="s">
        <v>340</v>
      </c>
      <c r="B393" s="168">
        <v>0</v>
      </c>
      <c r="C393" s="168">
        <v>0</v>
      </c>
      <c r="D393" s="167" t="e">
        <f t="shared" si="6"/>
        <v>#DIV/0!</v>
      </c>
    </row>
    <row r="394" spans="1:4" ht="16.5" customHeight="1">
      <c r="A394" s="165" t="s">
        <v>341</v>
      </c>
      <c r="B394" s="168">
        <v>0</v>
      </c>
      <c r="C394" s="168">
        <v>0</v>
      </c>
      <c r="D394" s="167" t="e">
        <f t="shared" si="6"/>
        <v>#DIV/0!</v>
      </c>
    </row>
    <row r="395" spans="1:4" ht="16.5" customHeight="1">
      <c r="A395" s="165" t="s">
        <v>101</v>
      </c>
      <c r="B395" s="168">
        <v>0</v>
      </c>
      <c r="C395" s="168">
        <v>0</v>
      </c>
      <c r="D395" s="167" t="e">
        <f t="shared" si="6"/>
        <v>#DIV/0!</v>
      </c>
    </row>
    <row r="396" spans="1:4" ht="16.5" customHeight="1">
      <c r="A396" s="165" t="s">
        <v>342</v>
      </c>
      <c r="B396" s="168">
        <v>20</v>
      </c>
      <c r="C396" s="168">
        <v>0</v>
      </c>
      <c r="D396" s="167" t="e">
        <f t="shared" si="6"/>
        <v>#DIV/0!</v>
      </c>
    </row>
    <row r="397" spans="1:4" ht="16.5" customHeight="1">
      <c r="A397" s="165" t="s">
        <v>343</v>
      </c>
      <c r="B397" s="168">
        <f>SUM(B398:B405)</f>
        <v>1788</v>
      </c>
      <c r="C397" s="168">
        <v>1569</v>
      </c>
      <c r="D397" s="167">
        <f t="shared" si="6"/>
        <v>113.95793499043978</v>
      </c>
    </row>
    <row r="398" spans="1:4" ht="16.5" customHeight="1">
      <c r="A398" s="165" t="s">
        <v>92</v>
      </c>
      <c r="B398" s="168">
        <v>1389</v>
      </c>
      <c r="C398" s="168">
        <v>1392</v>
      </c>
      <c r="D398" s="167">
        <f t="shared" si="6"/>
        <v>99.78448275862068</v>
      </c>
    </row>
    <row r="399" spans="1:4" ht="16.5" customHeight="1">
      <c r="A399" s="165" t="s">
        <v>93</v>
      </c>
      <c r="B399" s="168">
        <v>107</v>
      </c>
      <c r="C399" s="168">
        <v>7</v>
      </c>
      <c r="D399" s="167">
        <f t="shared" si="6"/>
        <v>1528.5714285714287</v>
      </c>
    </row>
    <row r="400" spans="1:4" ht="16.5" customHeight="1">
      <c r="A400" s="165" t="s">
        <v>94</v>
      </c>
      <c r="B400" s="168">
        <v>0</v>
      </c>
      <c r="C400" s="168">
        <v>0</v>
      </c>
      <c r="D400" s="167" t="e">
        <f t="shared" si="6"/>
        <v>#DIV/0!</v>
      </c>
    </row>
    <row r="401" spans="1:4" ht="16.5" customHeight="1">
      <c r="A401" s="165" t="s">
        <v>344</v>
      </c>
      <c r="B401" s="168">
        <v>53</v>
      </c>
      <c r="C401" s="168">
        <v>0</v>
      </c>
      <c r="D401" s="167" t="e">
        <f t="shared" si="6"/>
        <v>#DIV/0!</v>
      </c>
    </row>
    <row r="402" spans="1:4" ht="16.5" customHeight="1">
      <c r="A402" s="165" t="s">
        <v>345</v>
      </c>
      <c r="B402" s="168">
        <v>0</v>
      </c>
      <c r="C402" s="168">
        <v>0</v>
      </c>
      <c r="D402" s="167" t="e">
        <f t="shared" si="6"/>
        <v>#DIV/0!</v>
      </c>
    </row>
    <row r="403" spans="1:4" ht="16.5" customHeight="1">
      <c r="A403" s="165" t="s">
        <v>346</v>
      </c>
      <c r="B403" s="168">
        <v>80</v>
      </c>
      <c r="C403" s="168">
        <v>70</v>
      </c>
      <c r="D403" s="167">
        <f t="shared" si="6"/>
        <v>114.28571428571428</v>
      </c>
    </row>
    <row r="404" spans="1:4" ht="16.5" customHeight="1">
      <c r="A404" s="165" t="s">
        <v>101</v>
      </c>
      <c r="B404" s="168">
        <v>0</v>
      </c>
      <c r="C404" s="168">
        <v>0</v>
      </c>
      <c r="D404" s="167" t="e">
        <f t="shared" si="6"/>
        <v>#DIV/0!</v>
      </c>
    </row>
    <row r="405" spans="1:4" ht="16.5" customHeight="1">
      <c r="A405" s="165" t="s">
        <v>347</v>
      </c>
      <c r="B405" s="168">
        <v>159</v>
      </c>
      <c r="C405" s="168">
        <v>100</v>
      </c>
      <c r="D405" s="167">
        <f t="shared" si="6"/>
        <v>159</v>
      </c>
    </row>
    <row r="406" spans="1:4" ht="16.5" customHeight="1">
      <c r="A406" s="165" t="s">
        <v>348</v>
      </c>
      <c r="B406" s="168">
        <f>SUM(B407:B413)</f>
        <v>1245</v>
      </c>
      <c r="C406" s="168">
        <v>56</v>
      </c>
      <c r="D406" s="167">
        <f t="shared" si="6"/>
        <v>2223.214285714286</v>
      </c>
    </row>
    <row r="407" spans="1:4" ht="16.5" customHeight="1">
      <c r="A407" s="165" t="s">
        <v>92</v>
      </c>
      <c r="B407" s="168">
        <v>1217</v>
      </c>
      <c r="C407" s="168">
        <v>47</v>
      </c>
      <c r="D407" s="167">
        <f t="shared" si="6"/>
        <v>2589.3617021276596</v>
      </c>
    </row>
    <row r="408" spans="1:4" ht="16.5" customHeight="1">
      <c r="A408" s="165" t="s">
        <v>93</v>
      </c>
      <c r="B408" s="168">
        <v>28</v>
      </c>
      <c r="C408" s="168">
        <v>9</v>
      </c>
      <c r="D408" s="167">
        <f t="shared" si="6"/>
        <v>311.11111111111114</v>
      </c>
    </row>
    <row r="409" spans="1:4" ht="16.5" customHeight="1">
      <c r="A409" s="165" t="s">
        <v>94</v>
      </c>
      <c r="B409" s="168">
        <v>0</v>
      </c>
      <c r="C409" s="168">
        <v>0</v>
      </c>
      <c r="D409" s="167" t="e">
        <f t="shared" si="6"/>
        <v>#DIV/0!</v>
      </c>
    </row>
    <row r="410" spans="1:4" ht="16.5" customHeight="1">
      <c r="A410" s="165" t="s">
        <v>349</v>
      </c>
      <c r="B410" s="168">
        <v>0</v>
      </c>
      <c r="C410" s="168">
        <v>0</v>
      </c>
      <c r="D410" s="167" t="e">
        <f t="shared" si="6"/>
        <v>#DIV/0!</v>
      </c>
    </row>
    <row r="411" spans="1:4" ht="16.5" customHeight="1">
      <c r="A411" s="165" t="s">
        <v>350</v>
      </c>
      <c r="B411" s="168">
        <v>0</v>
      </c>
      <c r="C411" s="168">
        <v>0</v>
      </c>
      <c r="D411" s="167" t="e">
        <f t="shared" si="6"/>
        <v>#DIV/0!</v>
      </c>
    </row>
    <row r="412" spans="1:4" ht="16.5" customHeight="1">
      <c r="A412" s="165" t="s">
        <v>101</v>
      </c>
      <c r="B412" s="168">
        <v>0</v>
      </c>
      <c r="C412" s="168">
        <v>0</v>
      </c>
      <c r="D412" s="167" t="e">
        <f t="shared" si="6"/>
        <v>#DIV/0!</v>
      </c>
    </row>
    <row r="413" spans="1:4" ht="16.5" customHeight="1">
      <c r="A413" s="165" t="s">
        <v>351</v>
      </c>
      <c r="B413" s="168">
        <v>0</v>
      </c>
      <c r="C413" s="168">
        <v>0</v>
      </c>
      <c r="D413" s="167" t="e">
        <f t="shared" si="6"/>
        <v>#DIV/0!</v>
      </c>
    </row>
    <row r="414" spans="1:4" ht="16.5" customHeight="1">
      <c r="A414" s="165" t="s">
        <v>352</v>
      </c>
      <c r="B414" s="168">
        <f>SUM(B415:B421)</f>
        <v>0</v>
      </c>
      <c r="C414" s="168">
        <v>0</v>
      </c>
      <c r="D414" s="167" t="e">
        <f t="shared" si="6"/>
        <v>#DIV/0!</v>
      </c>
    </row>
    <row r="415" spans="1:4" ht="16.5" customHeight="1">
      <c r="A415" s="165" t="s">
        <v>92</v>
      </c>
      <c r="B415" s="168">
        <v>0</v>
      </c>
      <c r="C415" s="168">
        <v>0</v>
      </c>
      <c r="D415" s="167" t="e">
        <f t="shared" si="6"/>
        <v>#DIV/0!</v>
      </c>
    </row>
    <row r="416" spans="1:4" ht="16.5" customHeight="1">
      <c r="A416" s="165" t="s">
        <v>93</v>
      </c>
      <c r="B416" s="168">
        <v>0</v>
      </c>
      <c r="C416" s="168">
        <v>0</v>
      </c>
      <c r="D416" s="167" t="e">
        <f t="shared" si="6"/>
        <v>#DIV/0!</v>
      </c>
    </row>
    <row r="417" spans="1:4" ht="16.5" customHeight="1">
      <c r="A417" s="165" t="s">
        <v>353</v>
      </c>
      <c r="B417" s="168">
        <v>0</v>
      </c>
      <c r="C417" s="168">
        <v>0</v>
      </c>
      <c r="D417" s="167" t="e">
        <f t="shared" si="6"/>
        <v>#DIV/0!</v>
      </c>
    </row>
    <row r="418" spans="1:4" ht="16.5" customHeight="1">
      <c r="A418" s="165" t="s">
        <v>354</v>
      </c>
      <c r="B418" s="168">
        <v>0</v>
      </c>
      <c r="C418" s="168">
        <v>0</v>
      </c>
      <c r="D418" s="167" t="e">
        <f t="shared" si="6"/>
        <v>#DIV/0!</v>
      </c>
    </row>
    <row r="419" spans="1:4" ht="16.5" customHeight="1">
      <c r="A419" s="165" t="s">
        <v>355</v>
      </c>
      <c r="B419" s="168">
        <v>0</v>
      </c>
      <c r="C419" s="168">
        <v>0</v>
      </c>
      <c r="D419" s="167" t="e">
        <f t="shared" si="6"/>
        <v>#DIV/0!</v>
      </c>
    </row>
    <row r="420" spans="1:4" ht="16.5" customHeight="1">
      <c r="A420" s="165" t="s">
        <v>308</v>
      </c>
      <c r="B420" s="168">
        <v>0</v>
      </c>
      <c r="C420" s="168">
        <v>0</v>
      </c>
      <c r="D420" s="167" t="e">
        <f t="shared" si="6"/>
        <v>#DIV/0!</v>
      </c>
    </row>
    <row r="421" spans="1:4" ht="16.5" customHeight="1">
      <c r="A421" s="165" t="s">
        <v>356</v>
      </c>
      <c r="B421" s="168">
        <v>0</v>
      </c>
      <c r="C421" s="168">
        <v>0</v>
      </c>
      <c r="D421" s="167" t="e">
        <f t="shared" si="6"/>
        <v>#DIV/0!</v>
      </c>
    </row>
    <row r="422" spans="1:4" ht="16.5" customHeight="1">
      <c r="A422" s="165" t="s">
        <v>357</v>
      </c>
      <c r="B422" s="168">
        <f>SUM(B423:B430)</f>
        <v>0</v>
      </c>
      <c r="C422" s="168">
        <v>0</v>
      </c>
      <c r="D422" s="167" t="e">
        <f t="shared" si="6"/>
        <v>#DIV/0!</v>
      </c>
    </row>
    <row r="423" spans="1:4" ht="16.5" customHeight="1">
      <c r="A423" s="165" t="s">
        <v>358</v>
      </c>
      <c r="B423" s="168">
        <v>0</v>
      </c>
      <c r="C423" s="168">
        <v>0</v>
      </c>
      <c r="D423" s="167" t="e">
        <f t="shared" si="6"/>
        <v>#DIV/0!</v>
      </c>
    </row>
    <row r="424" spans="1:4" ht="16.5" customHeight="1">
      <c r="A424" s="165" t="s">
        <v>92</v>
      </c>
      <c r="B424" s="168">
        <v>0</v>
      </c>
      <c r="C424" s="168">
        <v>0</v>
      </c>
      <c r="D424" s="167" t="e">
        <f t="shared" si="6"/>
        <v>#DIV/0!</v>
      </c>
    </row>
    <row r="425" spans="1:4" ht="16.5" customHeight="1">
      <c r="A425" s="165" t="s">
        <v>359</v>
      </c>
      <c r="B425" s="168">
        <v>0</v>
      </c>
      <c r="C425" s="168">
        <v>0</v>
      </c>
      <c r="D425" s="167" t="e">
        <f t="shared" si="6"/>
        <v>#DIV/0!</v>
      </c>
    </row>
    <row r="426" spans="1:4" ht="16.5" customHeight="1">
      <c r="A426" s="165" t="s">
        <v>360</v>
      </c>
      <c r="B426" s="168">
        <v>0</v>
      </c>
      <c r="C426" s="168">
        <v>0</v>
      </c>
      <c r="D426" s="167" t="e">
        <f t="shared" si="6"/>
        <v>#DIV/0!</v>
      </c>
    </row>
    <row r="427" spans="1:4" ht="16.5" customHeight="1">
      <c r="A427" s="165" t="s">
        <v>361</v>
      </c>
      <c r="B427" s="168">
        <v>0</v>
      </c>
      <c r="C427" s="168">
        <v>0</v>
      </c>
      <c r="D427" s="167" t="e">
        <f t="shared" si="6"/>
        <v>#DIV/0!</v>
      </c>
    </row>
    <row r="428" spans="1:4" ht="16.5" customHeight="1">
      <c r="A428" s="165" t="s">
        <v>362</v>
      </c>
      <c r="B428" s="168">
        <v>0</v>
      </c>
      <c r="C428" s="168">
        <v>0</v>
      </c>
      <c r="D428" s="167" t="e">
        <f t="shared" si="6"/>
        <v>#DIV/0!</v>
      </c>
    </row>
    <row r="429" spans="1:4" ht="16.5" customHeight="1">
      <c r="A429" s="165" t="s">
        <v>363</v>
      </c>
      <c r="B429" s="168">
        <v>0</v>
      </c>
      <c r="C429" s="168">
        <v>0</v>
      </c>
      <c r="D429" s="167" t="e">
        <f t="shared" si="6"/>
        <v>#DIV/0!</v>
      </c>
    </row>
    <row r="430" spans="1:4" ht="16.5" customHeight="1">
      <c r="A430" s="165" t="s">
        <v>364</v>
      </c>
      <c r="B430" s="168">
        <v>0</v>
      </c>
      <c r="C430" s="168">
        <v>0</v>
      </c>
      <c r="D430" s="167" t="e">
        <f t="shared" si="6"/>
        <v>#DIV/0!</v>
      </c>
    </row>
    <row r="431" spans="1:4" ht="16.5" customHeight="1">
      <c r="A431" s="165" t="s">
        <v>365</v>
      </c>
      <c r="B431" s="168">
        <f>B432+B433</f>
        <v>6012</v>
      </c>
      <c r="C431" s="168">
        <v>2953</v>
      </c>
      <c r="D431" s="167">
        <f t="shared" si="6"/>
        <v>203.58956992888588</v>
      </c>
    </row>
    <row r="432" spans="1:4" ht="16.5" customHeight="1">
      <c r="A432" s="165" t="s">
        <v>366</v>
      </c>
      <c r="B432" s="168">
        <v>5007</v>
      </c>
      <c r="C432" s="168">
        <v>2217</v>
      </c>
      <c r="D432" s="167">
        <f t="shared" si="6"/>
        <v>225.84573748308526</v>
      </c>
    </row>
    <row r="433" spans="1:4" ht="16.5" customHeight="1">
      <c r="A433" s="165" t="s">
        <v>367</v>
      </c>
      <c r="B433" s="168">
        <v>1005</v>
      </c>
      <c r="C433" s="168">
        <v>736</v>
      </c>
      <c r="D433" s="167">
        <f t="shared" si="6"/>
        <v>136.54891304347828</v>
      </c>
    </row>
    <row r="434" spans="1:4" ht="16.5" customHeight="1">
      <c r="A434" s="165" t="s">
        <v>368</v>
      </c>
      <c r="B434" s="168">
        <f>SUM(B435,B440,B449,B456,B462,B466,B470,B474,B480,B487)</f>
        <v>889498</v>
      </c>
      <c r="C434" s="168">
        <v>838539</v>
      </c>
      <c r="D434" s="167">
        <f t="shared" si="6"/>
        <v>106.07711746263442</v>
      </c>
    </row>
    <row r="435" spans="1:4" ht="16.5" customHeight="1">
      <c r="A435" s="165" t="s">
        <v>369</v>
      </c>
      <c r="B435" s="168">
        <f>SUM(B436:B439)</f>
        <v>48888</v>
      </c>
      <c r="C435" s="168">
        <v>94864</v>
      </c>
      <c r="D435" s="167">
        <f t="shared" si="6"/>
        <v>51.534828807556075</v>
      </c>
    </row>
    <row r="436" spans="1:4" ht="16.5" customHeight="1">
      <c r="A436" s="165" t="s">
        <v>92</v>
      </c>
      <c r="B436" s="168">
        <v>36459</v>
      </c>
      <c r="C436" s="168">
        <v>42574</v>
      </c>
      <c r="D436" s="167">
        <f t="shared" si="6"/>
        <v>85.63677361770094</v>
      </c>
    </row>
    <row r="437" spans="1:4" ht="16.5" customHeight="1">
      <c r="A437" s="165" t="s">
        <v>93</v>
      </c>
      <c r="B437" s="168">
        <v>5135</v>
      </c>
      <c r="C437" s="168">
        <v>48335</v>
      </c>
      <c r="D437" s="167">
        <f t="shared" si="6"/>
        <v>10.623771594082964</v>
      </c>
    </row>
    <row r="438" spans="1:4" ht="16.5" customHeight="1">
      <c r="A438" s="165" t="s">
        <v>94</v>
      </c>
      <c r="B438" s="168">
        <v>200</v>
      </c>
      <c r="C438" s="168">
        <v>0</v>
      </c>
      <c r="D438" s="167" t="e">
        <f t="shared" si="6"/>
        <v>#DIV/0!</v>
      </c>
    </row>
    <row r="439" spans="1:4" ht="16.5" customHeight="1">
      <c r="A439" s="165" t="s">
        <v>370</v>
      </c>
      <c r="B439" s="168">
        <v>7094</v>
      </c>
      <c r="C439" s="168">
        <v>3955</v>
      </c>
      <c r="D439" s="167">
        <f t="shared" si="6"/>
        <v>179.36788874841972</v>
      </c>
    </row>
    <row r="440" spans="1:4" ht="16.5" customHeight="1">
      <c r="A440" s="165" t="s">
        <v>371</v>
      </c>
      <c r="B440" s="168">
        <f>SUM(B441:B448)</f>
        <v>735535</v>
      </c>
      <c r="C440" s="168">
        <v>644458</v>
      </c>
      <c r="D440" s="167">
        <f t="shared" si="6"/>
        <v>114.13234066455844</v>
      </c>
    </row>
    <row r="441" spans="1:4" ht="16.5" customHeight="1">
      <c r="A441" s="165" t="s">
        <v>372</v>
      </c>
      <c r="B441" s="168">
        <v>17882</v>
      </c>
      <c r="C441" s="168">
        <v>13803</v>
      </c>
      <c r="D441" s="167">
        <f t="shared" si="6"/>
        <v>129.55154676519598</v>
      </c>
    </row>
    <row r="442" spans="1:4" ht="16.5" customHeight="1">
      <c r="A442" s="165" t="s">
        <v>373</v>
      </c>
      <c r="B442" s="168">
        <v>320591</v>
      </c>
      <c r="C442" s="168">
        <v>305946</v>
      </c>
      <c r="D442" s="167">
        <f t="shared" si="6"/>
        <v>104.78679244049604</v>
      </c>
    </row>
    <row r="443" spans="1:4" ht="16.5" customHeight="1">
      <c r="A443" s="165" t="s">
        <v>374</v>
      </c>
      <c r="B443" s="168">
        <v>191958</v>
      </c>
      <c r="C443" s="168">
        <v>164862</v>
      </c>
      <c r="D443" s="167">
        <f t="shared" si="6"/>
        <v>116.43556429013357</v>
      </c>
    </row>
    <row r="444" spans="1:4" ht="16.5" customHeight="1">
      <c r="A444" s="165" t="s">
        <v>375</v>
      </c>
      <c r="B444" s="168">
        <v>88025</v>
      </c>
      <c r="C444" s="168">
        <v>72282</v>
      </c>
      <c r="D444" s="167">
        <f t="shared" si="6"/>
        <v>121.7799728839822</v>
      </c>
    </row>
    <row r="445" spans="1:4" ht="16.5" customHeight="1">
      <c r="A445" s="165" t="s">
        <v>376</v>
      </c>
      <c r="B445" s="168">
        <v>3878</v>
      </c>
      <c r="C445" s="168">
        <v>1638</v>
      </c>
      <c r="D445" s="167">
        <f t="shared" si="6"/>
        <v>236.75213675213675</v>
      </c>
    </row>
    <row r="446" spans="1:4" ht="16.5" customHeight="1">
      <c r="A446" s="165" t="s">
        <v>377</v>
      </c>
      <c r="B446" s="168">
        <v>67</v>
      </c>
      <c r="C446" s="168">
        <v>0</v>
      </c>
      <c r="D446" s="167" t="e">
        <f t="shared" si="6"/>
        <v>#DIV/0!</v>
      </c>
    </row>
    <row r="447" spans="1:4" ht="16.5" customHeight="1">
      <c r="A447" s="165" t="s">
        <v>378</v>
      </c>
      <c r="B447" s="168">
        <v>60</v>
      </c>
      <c r="C447" s="168">
        <v>0</v>
      </c>
      <c r="D447" s="167" t="e">
        <f t="shared" si="6"/>
        <v>#DIV/0!</v>
      </c>
    </row>
    <row r="448" spans="1:4" ht="16.5" customHeight="1">
      <c r="A448" s="165" t="s">
        <v>379</v>
      </c>
      <c r="B448" s="168">
        <v>113074</v>
      </c>
      <c r="C448" s="168">
        <v>85927</v>
      </c>
      <c r="D448" s="167">
        <f t="shared" si="6"/>
        <v>131.59309646560453</v>
      </c>
    </row>
    <row r="449" spans="1:4" ht="16.5" customHeight="1">
      <c r="A449" s="165" t="s">
        <v>380</v>
      </c>
      <c r="B449" s="168">
        <f>SUM(B450:B455)</f>
        <v>55833</v>
      </c>
      <c r="C449" s="168">
        <v>56671</v>
      </c>
      <c r="D449" s="167">
        <f t="shared" si="6"/>
        <v>98.5212895484463</v>
      </c>
    </row>
    <row r="450" spans="1:4" ht="16.5" customHeight="1">
      <c r="A450" s="165" t="s">
        <v>381</v>
      </c>
      <c r="B450" s="168">
        <v>3256</v>
      </c>
      <c r="C450" s="168">
        <v>2644</v>
      </c>
      <c r="D450" s="167">
        <f t="shared" si="6"/>
        <v>123.14674735249622</v>
      </c>
    </row>
    <row r="451" spans="1:4" ht="16.5" customHeight="1">
      <c r="A451" s="165" t="s">
        <v>382</v>
      </c>
      <c r="B451" s="168">
        <v>16201</v>
      </c>
      <c r="C451" s="168">
        <v>17277</v>
      </c>
      <c r="D451" s="167">
        <f t="shared" si="6"/>
        <v>93.77206690976443</v>
      </c>
    </row>
    <row r="452" spans="1:4" ht="16.5" customHeight="1">
      <c r="A452" s="165" t="s">
        <v>383</v>
      </c>
      <c r="B452" s="168">
        <v>6935</v>
      </c>
      <c r="C452" s="168">
        <v>5597</v>
      </c>
      <c r="D452" s="167">
        <f t="shared" si="6"/>
        <v>123.90566374843665</v>
      </c>
    </row>
    <row r="453" spans="1:4" ht="16.5" customHeight="1">
      <c r="A453" s="165" t="s">
        <v>384</v>
      </c>
      <c r="B453" s="168">
        <v>8374</v>
      </c>
      <c r="C453" s="168">
        <v>8057</v>
      </c>
      <c r="D453" s="167">
        <f aca="true" t="shared" si="7" ref="D453:D516">B453/C453*100</f>
        <v>103.93446692317238</v>
      </c>
    </row>
    <row r="454" spans="1:4" ht="16.5" customHeight="1">
      <c r="A454" s="165" t="s">
        <v>385</v>
      </c>
      <c r="B454" s="168">
        <v>10789</v>
      </c>
      <c r="C454" s="168">
        <v>8040</v>
      </c>
      <c r="D454" s="167">
        <f t="shared" si="7"/>
        <v>134.1915422885572</v>
      </c>
    </row>
    <row r="455" spans="1:4" ht="16.5" customHeight="1">
      <c r="A455" s="165" t="s">
        <v>386</v>
      </c>
      <c r="B455" s="168">
        <v>10278</v>
      </c>
      <c r="C455" s="168">
        <v>15056</v>
      </c>
      <c r="D455" s="167">
        <f t="shared" si="7"/>
        <v>68.26514346439959</v>
      </c>
    </row>
    <row r="456" spans="1:4" ht="16.5" customHeight="1">
      <c r="A456" s="165" t="s">
        <v>387</v>
      </c>
      <c r="B456" s="168">
        <f>SUM(B457:B461)</f>
        <v>32</v>
      </c>
      <c r="C456" s="168">
        <v>77</v>
      </c>
      <c r="D456" s="167">
        <f t="shared" si="7"/>
        <v>41.55844155844156</v>
      </c>
    </row>
    <row r="457" spans="1:4" ht="16.5" customHeight="1">
      <c r="A457" s="165" t="s">
        <v>388</v>
      </c>
      <c r="B457" s="168">
        <v>1</v>
      </c>
      <c r="C457" s="168">
        <v>0</v>
      </c>
      <c r="D457" s="167" t="e">
        <f t="shared" si="7"/>
        <v>#DIV/0!</v>
      </c>
    </row>
    <row r="458" spans="1:4" ht="16.5" customHeight="1">
      <c r="A458" s="165" t="s">
        <v>389</v>
      </c>
      <c r="B458" s="168">
        <v>19</v>
      </c>
      <c r="C458" s="168">
        <v>0</v>
      </c>
      <c r="D458" s="167" t="e">
        <f t="shared" si="7"/>
        <v>#DIV/0!</v>
      </c>
    </row>
    <row r="459" spans="1:4" ht="16.5" customHeight="1">
      <c r="A459" s="165" t="s">
        <v>390</v>
      </c>
      <c r="B459" s="168">
        <v>0</v>
      </c>
      <c r="C459" s="168">
        <v>0</v>
      </c>
      <c r="D459" s="167" t="e">
        <f t="shared" si="7"/>
        <v>#DIV/0!</v>
      </c>
    </row>
    <row r="460" spans="1:4" ht="16.5" customHeight="1">
      <c r="A460" s="165" t="s">
        <v>391</v>
      </c>
      <c r="B460" s="168">
        <v>0</v>
      </c>
      <c r="C460" s="168">
        <v>50</v>
      </c>
      <c r="D460" s="167">
        <f t="shared" si="7"/>
        <v>0</v>
      </c>
    </row>
    <row r="461" spans="1:4" ht="16.5" customHeight="1">
      <c r="A461" s="165" t="s">
        <v>392</v>
      </c>
      <c r="B461" s="168">
        <v>12</v>
      </c>
      <c r="C461" s="168">
        <v>27</v>
      </c>
      <c r="D461" s="167">
        <f t="shared" si="7"/>
        <v>44.44444444444444</v>
      </c>
    </row>
    <row r="462" spans="1:4" ht="16.5" customHeight="1">
      <c r="A462" s="165" t="s">
        <v>393</v>
      </c>
      <c r="B462" s="168">
        <f>SUM(B463:B465)</f>
        <v>946</v>
      </c>
      <c r="C462" s="168">
        <v>1210</v>
      </c>
      <c r="D462" s="167">
        <f t="shared" si="7"/>
        <v>78.18181818181819</v>
      </c>
    </row>
    <row r="463" spans="1:4" ht="16.5" customHeight="1">
      <c r="A463" s="165" t="s">
        <v>394</v>
      </c>
      <c r="B463" s="168">
        <v>531</v>
      </c>
      <c r="C463" s="168">
        <v>721</v>
      </c>
      <c r="D463" s="167">
        <f t="shared" si="7"/>
        <v>73.64771151178918</v>
      </c>
    </row>
    <row r="464" spans="1:4" ht="16.5" customHeight="1">
      <c r="A464" s="165" t="s">
        <v>395</v>
      </c>
      <c r="B464" s="168">
        <v>194</v>
      </c>
      <c r="C464" s="168">
        <v>286</v>
      </c>
      <c r="D464" s="167">
        <f t="shared" si="7"/>
        <v>67.83216783216784</v>
      </c>
    </row>
    <row r="465" spans="1:4" ht="16.5" customHeight="1">
      <c r="A465" s="165" t="s">
        <v>396</v>
      </c>
      <c r="B465" s="168">
        <v>221</v>
      </c>
      <c r="C465" s="168">
        <v>203</v>
      </c>
      <c r="D465" s="167">
        <f t="shared" si="7"/>
        <v>108.86699507389162</v>
      </c>
    </row>
    <row r="466" spans="1:4" ht="16.5" customHeight="1">
      <c r="A466" s="165" t="s">
        <v>397</v>
      </c>
      <c r="B466" s="168">
        <f>SUM(B467:B469)</f>
        <v>0</v>
      </c>
      <c r="C466" s="168">
        <v>0</v>
      </c>
      <c r="D466" s="167" t="e">
        <f t="shared" si="7"/>
        <v>#DIV/0!</v>
      </c>
    </row>
    <row r="467" spans="1:4" ht="16.5" customHeight="1">
      <c r="A467" s="165" t="s">
        <v>398</v>
      </c>
      <c r="B467" s="168">
        <v>0</v>
      </c>
      <c r="C467" s="168">
        <v>0</v>
      </c>
      <c r="D467" s="167" t="e">
        <f t="shared" si="7"/>
        <v>#DIV/0!</v>
      </c>
    </row>
    <row r="468" spans="1:4" ht="16.5" customHeight="1">
      <c r="A468" s="165" t="s">
        <v>399</v>
      </c>
      <c r="B468" s="168">
        <v>0</v>
      </c>
      <c r="C468" s="168">
        <v>0</v>
      </c>
      <c r="D468" s="167" t="e">
        <f t="shared" si="7"/>
        <v>#DIV/0!</v>
      </c>
    </row>
    <row r="469" spans="1:4" ht="16.5" customHeight="1">
      <c r="A469" s="165" t="s">
        <v>400</v>
      </c>
      <c r="B469" s="168">
        <v>0</v>
      </c>
      <c r="C469" s="168">
        <v>0</v>
      </c>
      <c r="D469" s="167" t="e">
        <f t="shared" si="7"/>
        <v>#DIV/0!</v>
      </c>
    </row>
    <row r="470" spans="1:4" ht="16.5" customHeight="1">
      <c r="A470" s="165" t="s">
        <v>401</v>
      </c>
      <c r="B470" s="168">
        <f>SUM(B471:B473)</f>
        <v>2811</v>
      </c>
      <c r="C470" s="168">
        <v>2975</v>
      </c>
      <c r="D470" s="167">
        <f t="shared" si="7"/>
        <v>94.4873949579832</v>
      </c>
    </row>
    <row r="471" spans="1:4" ht="16.5" customHeight="1">
      <c r="A471" s="165" t="s">
        <v>402</v>
      </c>
      <c r="B471" s="168">
        <v>2741</v>
      </c>
      <c r="C471" s="168">
        <v>2850</v>
      </c>
      <c r="D471" s="167">
        <f t="shared" si="7"/>
        <v>96.17543859649122</v>
      </c>
    </row>
    <row r="472" spans="1:4" ht="16.5" customHeight="1">
      <c r="A472" s="165" t="s">
        <v>403</v>
      </c>
      <c r="B472" s="168">
        <v>0</v>
      </c>
      <c r="C472" s="168">
        <v>0</v>
      </c>
      <c r="D472" s="167" t="e">
        <f t="shared" si="7"/>
        <v>#DIV/0!</v>
      </c>
    </row>
    <row r="473" spans="1:4" ht="16.5" customHeight="1">
      <c r="A473" s="165" t="s">
        <v>404</v>
      </c>
      <c r="B473" s="168">
        <v>70</v>
      </c>
      <c r="C473" s="168">
        <v>125</v>
      </c>
      <c r="D473" s="167">
        <f t="shared" si="7"/>
        <v>56.00000000000001</v>
      </c>
    </row>
    <row r="474" spans="1:4" ht="16.5" customHeight="1">
      <c r="A474" s="165" t="s">
        <v>405</v>
      </c>
      <c r="B474" s="168">
        <f>SUM(B475:B479)</f>
        <v>6760</v>
      </c>
      <c r="C474" s="168">
        <v>6877</v>
      </c>
      <c r="D474" s="167">
        <f t="shared" si="7"/>
        <v>98.29867674858222</v>
      </c>
    </row>
    <row r="475" spans="1:4" ht="16.5" customHeight="1">
      <c r="A475" s="165" t="s">
        <v>406</v>
      </c>
      <c r="B475" s="168">
        <v>3052</v>
      </c>
      <c r="C475" s="168">
        <v>3682</v>
      </c>
      <c r="D475" s="167">
        <f t="shared" si="7"/>
        <v>82.88973384030417</v>
      </c>
    </row>
    <row r="476" spans="1:4" ht="16.5" customHeight="1">
      <c r="A476" s="165" t="s">
        <v>407</v>
      </c>
      <c r="B476" s="168">
        <v>3337</v>
      </c>
      <c r="C476" s="168">
        <v>2771</v>
      </c>
      <c r="D476" s="167">
        <f t="shared" si="7"/>
        <v>120.42583904727535</v>
      </c>
    </row>
    <row r="477" spans="1:4" ht="16.5" customHeight="1">
      <c r="A477" s="165" t="s">
        <v>408</v>
      </c>
      <c r="B477" s="168">
        <v>371</v>
      </c>
      <c r="C477" s="168">
        <v>364</v>
      </c>
      <c r="D477" s="167">
        <f t="shared" si="7"/>
        <v>101.92307692307692</v>
      </c>
    </row>
    <row r="478" spans="1:4" ht="16.5" customHeight="1">
      <c r="A478" s="165" t="s">
        <v>409</v>
      </c>
      <c r="B478" s="168">
        <v>0</v>
      </c>
      <c r="C478" s="168">
        <v>0</v>
      </c>
      <c r="D478" s="167" t="e">
        <f t="shared" si="7"/>
        <v>#DIV/0!</v>
      </c>
    </row>
    <row r="479" spans="1:4" ht="16.5" customHeight="1">
      <c r="A479" s="165" t="s">
        <v>410</v>
      </c>
      <c r="B479" s="168">
        <v>0</v>
      </c>
      <c r="C479" s="168">
        <v>60</v>
      </c>
      <c r="D479" s="167">
        <f t="shared" si="7"/>
        <v>0</v>
      </c>
    </row>
    <row r="480" spans="1:4" ht="16.5" customHeight="1">
      <c r="A480" s="165" t="s">
        <v>411</v>
      </c>
      <c r="B480" s="168">
        <f>SUM(B481:B486)</f>
        <v>19400</v>
      </c>
      <c r="C480" s="168">
        <v>18345</v>
      </c>
      <c r="D480" s="167">
        <f t="shared" si="7"/>
        <v>105.7508857999455</v>
      </c>
    </row>
    <row r="481" spans="1:4" ht="16.5" customHeight="1">
      <c r="A481" s="165" t="s">
        <v>412</v>
      </c>
      <c r="B481" s="168">
        <v>753</v>
      </c>
      <c r="C481" s="168">
        <v>1666</v>
      </c>
      <c r="D481" s="167">
        <f t="shared" si="7"/>
        <v>45.19807923169268</v>
      </c>
    </row>
    <row r="482" spans="1:4" ht="16.5" customHeight="1">
      <c r="A482" s="165" t="s">
        <v>413</v>
      </c>
      <c r="B482" s="168">
        <v>1294</v>
      </c>
      <c r="C482" s="168">
        <v>443</v>
      </c>
      <c r="D482" s="167">
        <f t="shared" si="7"/>
        <v>292.0993227990971</v>
      </c>
    </row>
    <row r="483" spans="1:4" ht="16.5" customHeight="1">
      <c r="A483" s="165" t="s">
        <v>414</v>
      </c>
      <c r="B483" s="168">
        <v>1057</v>
      </c>
      <c r="C483" s="168">
        <v>84</v>
      </c>
      <c r="D483" s="167">
        <f t="shared" si="7"/>
        <v>1258.3333333333335</v>
      </c>
    </row>
    <row r="484" spans="1:4" ht="16.5" customHeight="1">
      <c r="A484" s="165" t="s">
        <v>415</v>
      </c>
      <c r="B484" s="168">
        <v>1500</v>
      </c>
      <c r="C484" s="168">
        <v>0</v>
      </c>
      <c r="D484" s="167" t="e">
        <f t="shared" si="7"/>
        <v>#DIV/0!</v>
      </c>
    </row>
    <row r="485" spans="1:4" ht="16.5" customHeight="1">
      <c r="A485" s="165" t="s">
        <v>416</v>
      </c>
      <c r="B485" s="168">
        <v>225</v>
      </c>
      <c r="C485" s="168">
        <v>160</v>
      </c>
      <c r="D485" s="167">
        <f t="shared" si="7"/>
        <v>140.625</v>
      </c>
    </row>
    <row r="486" spans="1:4" ht="16.5" customHeight="1">
      <c r="A486" s="165" t="s">
        <v>417</v>
      </c>
      <c r="B486" s="168">
        <v>14571</v>
      </c>
      <c r="C486" s="168">
        <v>15992</v>
      </c>
      <c r="D486" s="167">
        <f t="shared" si="7"/>
        <v>91.11430715357679</v>
      </c>
    </row>
    <row r="487" spans="1:4" ht="16.5" customHeight="1">
      <c r="A487" s="165" t="s">
        <v>418</v>
      </c>
      <c r="B487" s="168">
        <f>B488</f>
        <v>19293</v>
      </c>
      <c r="C487" s="168">
        <v>13062</v>
      </c>
      <c r="D487" s="167">
        <f t="shared" si="7"/>
        <v>147.70326136885623</v>
      </c>
    </row>
    <row r="488" spans="1:4" ht="16.5" customHeight="1">
      <c r="A488" s="165" t="s">
        <v>419</v>
      </c>
      <c r="B488" s="168">
        <v>19293</v>
      </c>
      <c r="C488" s="168">
        <v>13062</v>
      </c>
      <c r="D488" s="167">
        <f t="shared" si="7"/>
        <v>147.70326136885623</v>
      </c>
    </row>
    <row r="489" spans="1:4" ht="16.5" customHeight="1">
      <c r="A489" s="165" t="s">
        <v>420</v>
      </c>
      <c r="B489" s="168">
        <f>SUM(B490,B495,B504,B510,B516,B521,B526,B533,B537,B540)</f>
        <v>33806</v>
      </c>
      <c r="C489" s="168">
        <v>17343</v>
      </c>
      <c r="D489" s="167">
        <f t="shared" si="7"/>
        <v>194.92590670587558</v>
      </c>
    </row>
    <row r="490" spans="1:4" ht="16.5" customHeight="1">
      <c r="A490" s="165" t="s">
        <v>421</v>
      </c>
      <c r="B490" s="168">
        <f>SUM(B491:B494)</f>
        <v>3035</v>
      </c>
      <c r="C490" s="168">
        <v>1896</v>
      </c>
      <c r="D490" s="167">
        <f t="shared" si="7"/>
        <v>160.07383966244726</v>
      </c>
    </row>
    <row r="491" spans="1:4" ht="16.5" customHeight="1">
      <c r="A491" s="165" t="s">
        <v>92</v>
      </c>
      <c r="B491" s="168">
        <v>1149</v>
      </c>
      <c r="C491" s="168">
        <v>1176</v>
      </c>
      <c r="D491" s="167">
        <f t="shared" si="7"/>
        <v>97.70408163265306</v>
      </c>
    </row>
    <row r="492" spans="1:4" ht="16.5" customHeight="1">
      <c r="A492" s="165" t="s">
        <v>93</v>
      </c>
      <c r="B492" s="168">
        <v>271</v>
      </c>
      <c r="C492" s="168">
        <v>112</v>
      </c>
      <c r="D492" s="167">
        <f t="shared" si="7"/>
        <v>241.96428571428572</v>
      </c>
    </row>
    <row r="493" spans="1:4" ht="16.5" customHeight="1">
      <c r="A493" s="165" t="s">
        <v>94</v>
      </c>
      <c r="B493" s="168">
        <v>0</v>
      </c>
      <c r="C493" s="168">
        <v>0</v>
      </c>
      <c r="D493" s="167" t="e">
        <f t="shared" si="7"/>
        <v>#DIV/0!</v>
      </c>
    </row>
    <row r="494" spans="1:4" ht="16.5" customHeight="1">
      <c r="A494" s="165" t="s">
        <v>422</v>
      </c>
      <c r="B494" s="168">
        <v>1615</v>
      </c>
      <c r="C494" s="168">
        <v>608</v>
      </c>
      <c r="D494" s="167">
        <f t="shared" si="7"/>
        <v>265.625</v>
      </c>
    </row>
    <row r="495" spans="1:4" ht="16.5" customHeight="1">
      <c r="A495" s="165" t="s">
        <v>423</v>
      </c>
      <c r="B495" s="168">
        <f>SUM(B496:B503)</f>
        <v>5</v>
      </c>
      <c r="C495" s="168">
        <v>0</v>
      </c>
      <c r="D495" s="167" t="e">
        <f t="shared" si="7"/>
        <v>#DIV/0!</v>
      </c>
    </row>
    <row r="496" spans="1:4" ht="16.5" customHeight="1">
      <c r="A496" s="165" t="s">
        <v>424</v>
      </c>
      <c r="B496" s="168">
        <v>0</v>
      </c>
      <c r="C496" s="168">
        <v>0</v>
      </c>
      <c r="D496" s="167" t="e">
        <f t="shared" si="7"/>
        <v>#DIV/0!</v>
      </c>
    </row>
    <row r="497" spans="1:4" ht="16.5" customHeight="1">
      <c r="A497" s="165" t="s">
        <v>425</v>
      </c>
      <c r="B497" s="168">
        <v>0</v>
      </c>
      <c r="C497" s="168">
        <v>0</v>
      </c>
      <c r="D497" s="167" t="e">
        <f t="shared" si="7"/>
        <v>#DIV/0!</v>
      </c>
    </row>
    <row r="498" spans="1:4" ht="16.5" customHeight="1">
      <c r="A498" s="165" t="s">
        <v>426</v>
      </c>
      <c r="B498" s="168">
        <v>5</v>
      </c>
      <c r="C498" s="168">
        <v>0</v>
      </c>
      <c r="D498" s="167" t="e">
        <f t="shared" si="7"/>
        <v>#DIV/0!</v>
      </c>
    </row>
    <row r="499" spans="1:4" ht="16.5" customHeight="1">
      <c r="A499" s="165" t="s">
        <v>427</v>
      </c>
      <c r="B499" s="168">
        <v>0</v>
      </c>
      <c r="C499" s="168">
        <v>0</v>
      </c>
      <c r="D499" s="167" t="e">
        <f t="shared" si="7"/>
        <v>#DIV/0!</v>
      </c>
    </row>
    <row r="500" spans="1:4" ht="16.5" customHeight="1">
      <c r="A500" s="165" t="s">
        <v>428</v>
      </c>
      <c r="B500" s="168">
        <v>0</v>
      </c>
      <c r="C500" s="168">
        <v>0</v>
      </c>
      <c r="D500" s="167" t="e">
        <f t="shared" si="7"/>
        <v>#DIV/0!</v>
      </c>
    </row>
    <row r="501" spans="1:4" ht="16.5" customHeight="1">
      <c r="A501" s="165" t="s">
        <v>429</v>
      </c>
      <c r="B501" s="168">
        <v>0</v>
      </c>
      <c r="C501" s="168">
        <v>0</v>
      </c>
      <c r="D501" s="167" t="e">
        <f t="shared" si="7"/>
        <v>#DIV/0!</v>
      </c>
    </row>
    <row r="502" spans="1:4" ht="16.5" customHeight="1">
      <c r="A502" s="165" t="s">
        <v>430</v>
      </c>
      <c r="B502" s="168">
        <v>0</v>
      </c>
      <c r="C502" s="168">
        <v>0</v>
      </c>
      <c r="D502" s="167" t="e">
        <f t="shared" si="7"/>
        <v>#DIV/0!</v>
      </c>
    </row>
    <row r="503" spans="1:4" ht="16.5" customHeight="1">
      <c r="A503" s="165" t="s">
        <v>431</v>
      </c>
      <c r="B503" s="168">
        <v>0</v>
      </c>
      <c r="C503" s="168">
        <v>0</v>
      </c>
      <c r="D503" s="167" t="e">
        <f t="shared" si="7"/>
        <v>#DIV/0!</v>
      </c>
    </row>
    <row r="504" spans="1:4" ht="16.5" customHeight="1">
      <c r="A504" s="165" t="s">
        <v>432</v>
      </c>
      <c r="B504" s="168">
        <f>SUM(B505:B509)</f>
        <v>30</v>
      </c>
      <c r="C504" s="168">
        <v>0</v>
      </c>
      <c r="D504" s="167" t="e">
        <f t="shared" si="7"/>
        <v>#DIV/0!</v>
      </c>
    </row>
    <row r="505" spans="1:4" ht="16.5" customHeight="1">
      <c r="A505" s="165" t="s">
        <v>424</v>
      </c>
      <c r="B505" s="168">
        <v>0</v>
      </c>
      <c r="C505" s="168">
        <v>0</v>
      </c>
      <c r="D505" s="167" t="e">
        <f t="shared" si="7"/>
        <v>#DIV/0!</v>
      </c>
    </row>
    <row r="506" spans="1:4" ht="16.5" customHeight="1">
      <c r="A506" s="165" t="s">
        <v>433</v>
      </c>
      <c r="B506" s="168">
        <v>30</v>
      </c>
      <c r="C506" s="168">
        <v>0</v>
      </c>
      <c r="D506" s="167" t="e">
        <f t="shared" si="7"/>
        <v>#DIV/0!</v>
      </c>
    </row>
    <row r="507" spans="1:4" ht="16.5" customHeight="1">
      <c r="A507" s="165" t="s">
        <v>434</v>
      </c>
      <c r="B507" s="168">
        <v>0</v>
      </c>
      <c r="C507" s="168">
        <v>0</v>
      </c>
      <c r="D507" s="167" t="e">
        <f t="shared" si="7"/>
        <v>#DIV/0!</v>
      </c>
    </row>
    <row r="508" spans="1:4" ht="16.5" customHeight="1">
      <c r="A508" s="165" t="s">
        <v>435</v>
      </c>
      <c r="B508" s="168">
        <v>0</v>
      </c>
      <c r="C508" s="168">
        <v>0</v>
      </c>
      <c r="D508" s="167" t="e">
        <f t="shared" si="7"/>
        <v>#DIV/0!</v>
      </c>
    </row>
    <row r="509" spans="1:4" ht="16.5" customHeight="1">
      <c r="A509" s="165" t="s">
        <v>436</v>
      </c>
      <c r="B509" s="168">
        <v>0</v>
      </c>
      <c r="C509" s="168">
        <v>0</v>
      </c>
      <c r="D509" s="167" t="e">
        <f t="shared" si="7"/>
        <v>#DIV/0!</v>
      </c>
    </row>
    <row r="510" spans="1:4" ht="16.5" customHeight="1">
      <c r="A510" s="165" t="s">
        <v>437</v>
      </c>
      <c r="B510" s="168">
        <f>SUM(B511:B515)</f>
        <v>6621</v>
      </c>
      <c r="C510" s="168">
        <v>3251</v>
      </c>
      <c r="D510" s="167">
        <f t="shared" si="7"/>
        <v>203.66041218086744</v>
      </c>
    </row>
    <row r="511" spans="1:4" ht="16.5" customHeight="1">
      <c r="A511" s="165" t="s">
        <v>424</v>
      </c>
      <c r="B511" s="168">
        <v>144</v>
      </c>
      <c r="C511" s="168">
        <v>198</v>
      </c>
      <c r="D511" s="167">
        <f t="shared" si="7"/>
        <v>72.72727272727273</v>
      </c>
    </row>
    <row r="512" spans="1:4" ht="16.5" customHeight="1">
      <c r="A512" s="165" t="s">
        <v>438</v>
      </c>
      <c r="B512" s="168">
        <v>1605</v>
      </c>
      <c r="C512" s="168">
        <v>1258</v>
      </c>
      <c r="D512" s="167">
        <f t="shared" si="7"/>
        <v>127.58346581875995</v>
      </c>
    </row>
    <row r="513" spans="1:4" ht="16.5" customHeight="1">
      <c r="A513" s="165" t="s">
        <v>439</v>
      </c>
      <c r="B513" s="168">
        <v>2916</v>
      </c>
      <c r="C513" s="168">
        <v>823</v>
      </c>
      <c r="D513" s="167">
        <f t="shared" si="7"/>
        <v>354.31348724179827</v>
      </c>
    </row>
    <row r="514" spans="1:4" ht="16.5" customHeight="1">
      <c r="A514" s="165" t="s">
        <v>440</v>
      </c>
      <c r="B514" s="168">
        <v>1530</v>
      </c>
      <c r="C514" s="168">
        <v>972</v>
      </c>
      <c r="D514" s="167">
        <f t="shared" si="7"/>
        <v>157.40740740740742</v>
      </c>
    </row>
    <row r="515" spans="1:4" ht="16.5" customHeight="1">
      <c r="A515" s="165" t="s">
        <v>441</v>
      </c>
      <c r="B515" s="168">
        <v>426</v>
      </c>
      <c r="C515" s="168">
        <v>0</v>
      </c>
      <c r="D515" s="167" t="e">
        <f t="shared" si="7"/>
        <v>#DIV/0!</v>
      </c>
    </row>
    <row r="516" spans="1:4" ht="16.5" customHeight="1">
      <c r="A516" s="165" t="s">
        <v>442</v>
      </c>
      <c r="B516" s="168">
        <f>SUM(B517:B520)</f>
        <v>2622</v>
      </c>
      <c r="C516" s="168">
        <v>3100</v>
      </c>
      <c r="D516" s="167">
        <f t="shared" si="7"/>
        <v>84.58064516129032</v>
      </c>
    </row>
    <row r="517" spans="1:4" ht="16.5" customHeight="1">
      <c r="A517" s="165" t="s">
        <v>424</v>
      </c>
      <c r="B517" s="168">
        <v>219</v>
      </c>
      <c r="C517" s="168">
        <v>362</v>
      </c>
      <c r="D517" s="167">
        <f aca="true" t="shared" si="8" ref="D517:D580">B517/C517*100</f>
        <v>60.49723756906077</v>
      </c>
    </row>
    <row r="518" spans="1:4" ht="16.5" customHeight="1">
      <c r="A518" s="165" t="s">
        <v>443</v>
      </c>
      <c r="B518" s="168">
        <v>8</v>
      </c>
      <c r="C518" s="168">
        <v>8</v>
      </c>
      <c r="D518" s="167">
        <f t="shared" si="8"/>
        <v>100</v>
      </c>
    </row>
    <row r="519" spans="1:4" ht="16.5" customHeight="1">
      <c r="A519" s="165" t="s">
        <v>444</v>
      </c>
      <c r="B519" s="168">
        <v>75</v>
      </c>
      <c r="C519" s="168">
        <v>228</v>
      </c>
      <c r="D519" s="167">
        <f t="shared" si="8"/>
        <v>32.89473684210527</v>
      </c>
    </row>
    <row r="520" spans="1:4" ht="16.5" customHeight="1">
      <c r="A520" s="165" t="s">
        <v>445</v>
      </c>
      <c r="B520" s="168">
        <v>2320</v>
      </c>
      <c r="C520" s="168">
        <v>2502</v>
      </c>
      <c r="D520" s="167">
        <f t="shared" si="8"/>
        <v>92.72581934452438</v>
      </c>
    </row>
    <row r="521" spans="1:4" ht="16.5" customHeight="1">
      <c r="A521" s="165" t="s">
        <v>446</v>
      </c>
      <c r="B521" s="168">
        <f>SUM(B522:B525)</f>
        <v>197</v>
      </c>
      <c r="C521" s="168">
        <v>63</v>
      </c>
      <c r="D521" s="167">
        <f t="shared" si="8"/>
        <v>312.6984126984127</v>
      </c>
    </row>
    <row r="522" spans="1:4" ht="16.5" customHeight="1">
      <c r="A522" s="165" t="s">
        <v>447</v>
      </c>
      <c r="B522" s="168">
        <v>132</v>
      </c>
      <c r="C522" s="168">
        <v>0</v>
      </c>
      <c r="D522" s="167" t="e">
        <f t="shared" si="8"/>
        <v>#DIV/0!</v>
      </c>
    </row>
    <row r="523" spans="1:4" ht="16.5" customHeight="1">
      <c r="A523" s="165" t="s">
        <v>448</v>
      </c>
      <c r="B523" s="168">
        <v>0</v>
      </c>
      <c r="C523" s="168">
        <v>0</v>
      </c>
      <c r="D523" s="167" t="e">
        <f t="shared" si="8"/>
        <v>#DIV/0!</v>
      </c>
    </row>
    <row r="524" spans="1:4" ht="16.5" customHeight="1">
      <c r="A524" s="165" t="s">
        <v>449</v>
      </c>
      <c r="B524" s="168">
        <v>0</v>
      </c>
      <c r="C524" s="168">
        <v>0</v>
      </c>
      <c r="D524" s="167" t="e">
        <f t="shared" si="8"/>
        <v>#DIV/0!</v>
      </c>
    </row>
    <row r="525" spans="1:4" ht="16.5" customHeight="1">
      <c r="A525" s="165" t="s">
        <v>450</v>
      </c>
      <c r="B525" s="168">
        <v>65</v>
      </c>
      <c r="C525" s="168">
        <v>63</v>
      </c>
      <c r="D525" s="167">
        <f t="shared" si="8"/>
        <v>103.17460317460319</v>
      </c>
    </row>
    <row r="526" spans="1:4" ht="16.5" customHeight="1">
      <c r="A526" s="165" t="s">
        <v>451</v>
      </c>
      <c r="B526" s="168">
        <f>SUM(B527:B532)</f>
        <v>1803</v>
      </c>
      <c r="C526" s="168">
        <v>1561</v>
      </c>
      <c r="D526" s="167">
        <f t="shared" si="8"/>
        <v>115.50288276745675</v>
      </c>
    </row>
    <row r="527" spans="1:4" ht="16.5" customHeight="1">
      <c r="A527" s="165" t="s">
        <v>424</v>
      </c>
      <c r="B527" s="168">
        <v>492</v>
      </c>
      <c r="C527" s="168">
        <v>603</v>
      </c>
      <c r="D527" s="167">
        <f t="shared" si="8"/>
        <v>81.59203980099502</v>
      </c>
    </row>
    <row r="528" spans="1:4" ht="16.5" customHeight="1">
      <c r="A528" s="165" t="s">
        <v>452</v>
      </c>
      <c r="B528" s="168">
        <v>740</v>
      </c>
      <c r="C528" s="168">
        <v>371</v>
      </c>
      <c r="D528" s="167">
        <f t="shared" si="8"/>
        <v>199.4609164420485</v>
      </c>
    </row>
    <row r="529" spans="1:4" ht="16.5" customHeight="1">
      <c r="A529" s="165" t="s">
        <v>453</v>
      </c>
      <c r="B529" s="168">
        <v>116</v>
      </c>
      <c r="C529" s="168">
        <v>145</v>
      </c>
      <c r="D529" s="167">
        <f t="shared" si="8"/>
        <v>80</v>
      </c>
    </row>
    <row r="530" spans="1:4" ht="16.5" customHeight="1">
      <c r="A530" s="165" t="s">
        <v>454</v>
      </c>
      <c r="B530" s="168">
        <v>5</v>
      </c>
      <c r="C530" s="168">
        <v>5</v>
      </c>
      <c r="D530" s="167">
        <f t="shared" si="8"/>
        <v>100</v>
      </c>
    </row>
    <row r="531" spans="1:4" ht="16.5" customHeight="1">
      <c r="A531" s="165" t="s">
        <v>455</v>
      </c>
      <c r="B531" s="168">
        <v>76</v>
      </c>
      <c r="C531" s="168">
        <v>67</v>
      </c>
      <c r="D531" s="167">
        <f t="shared" si="8"/>
        <v>113.43283582089552</v>
      </c>
    </row>
    <row r="532" spans="1:4" ht="16.5" customHeight="1">
      <c r="A532" s="165" t="s">
        <v>456</v>
      </c>
      <c r="B532" s="168">
        <v>374</v>
      </c>
      <c r="C532" s="168">
        <v>370</v>
      </c>
      <c r="D532" s="167">
        <f t="shared" si="8"/>
        <v>101.08108108108107</v>
      </c>
    </row>
    <row r="533" spans="1:4" ht="16.5" customHeight="1">
      <c r="A533" s="165" t="s">
        <v>457</v>
      </c>
      <c r="B533" s="168">
        <f>SUM(B534:B536)</f>
        <v>11</v>
      </c>
      <c r="C533" s="168">
        <v>32</v>
      </c>
      <c r="D533" s="167">
        <f t="shared" si="8"/>
        <v>34.375</v>
      </c>
    </row>
    <row r="534" spans="1:4" ht="16.5" customHeight="1">
      <c r="A534" s="165" t="s">
        <v>458</v>
      </c>
      <c r="B534" s="168">
        <v>0</v>
      </c>
      <c r="C534" s="168">
        <v>0</v>
      </c>
      <c r="D534" s="167" t="e">
        <f t="shared" si="8"/>
        <v>#DIV/0!</v>
      </c>
    </row>
    <row r="535" spans="1:4" ht="16.5" customHeight="1">
      <c r="A535" s="165" t="s">
        <v>459</v>
      </c>
      <c r="B535" s="168">
        <v>0</v>
      </c>
      <c r="C535" s="168">
        <v>0</v>
      </c>
      <c r="D535" s="167" t="e">
        <f t="shared" si="8"/>
        <v>#DIV/0!</v>
      </c>
    </row>
    <row r="536" spans="1:4" ht="16.5" customHeight="1">
      <c r="A536" s="165" t="s">
        <v>460</v>
      </c>
      <c r="B536" s="168">
        <v>11</v>
      </c>
      <c r="C536" s="168">
        <v>32</v>
      </c>
      <c r="D536" s="167">
        <f t="shared" si="8"/>
        <v>34.375</v>
      </c>
    </row>
    <row r="537" spans="1:4" ht="16.5" customHeight="1">
      <c r="A537" s="165" t="s">
        <v>461</v>
      </c>
      <c r="B537" s="168">
        <f>B538+B539</f>
        <v>201</v>
      </c>
      <c r="C537" s="168">
        <v>709</v>
      </c>
      <c r="D537" s="167">
        <f t="shared" si="8"/>
        <v>28.34978843441467</v>
      </c>
    </row>
    <row r="538" spans="1:4" ht="16.5" customHeight="1">
      <c r="A538" s="165" t="s">
        <v>462</v>
      </c>
      <c r="B538" s="168">
        <v>100</v>
      </c>
      <c r="C538" s="168">
        <v>96</v>
      </c>
      <c r="D538" s="167">
        <f t="shared" si="8"/>
        <v>104.16666666666667</v>
      </c>
    </row>
    <row r="539" spans="1:4" ht="16.5" customHeight="1">
      <c r="A539" s="165" t="s">
        <v>463</v>
      </c>
      <c r="B539" s="168">
        <v>101</v>
      </c>
      <c r="C539" s="168">
        <v>613</v>
      </c>
      <c r="D539" s="167">
        <f t="shared" si="8"/>
        <v>16.476345840130506</v>
      </c>
    </row>
    <row r="540" spans="1:4" ht="16.5" customHeight="1">
      <c r="A540" s="165" t="s">
        <v>464</v>
      </c>
      <c r="B540" s="168">
        <f>SUM(B541:B544)</f>
        <v>19281</v>
      </c>
      <c r="C540" s="168">
        <v>6731</v>
      </c>
      <c r="D540" s="167">
        <f t="shared" si="8"/>
        <v>286.4507502599911</v>
      </c>
    </row>
    <row r="541" spans="1:4" ht="16.5" customHeight="1">
      <c r="A541" s="165" t="s">
        <v>465</v>
      </c>
      <c r="B541" s="168">
        <v>10</v>
      </c>
      <c r="C541" s="168">
        <v>19</v>
      </c>
      <c r="D541" s="167">
        <f t="shared" si="8"/>
        <v>52.63157894736842</v>
      </c>
    </row>
    <row r="542" spans="1:4" ht="16.5" customHeight="1">
      <c r="A542" s="165" t="s">
        <v>466</v>
      </c>
      <c r="B542" s="168">
        <v>950</v>
      </c>
      <c r="C542" s="168">
        <v>0</v>
      </c>
      <c r="D542" s="167" t="e">
        <f t="shared" si="8"/>
        <v>#DIV/0!</v>
      </c>
    </row>
    <row r="543" spans="1:4" ht="16.5" customHeight="1">
      <c r="A543" s="165" t="s">
        <v>467</v>
      </c>
      <c r="B543" s="168">
        <v>0</v>
      </c>
      <c r="C543" s="168">
        <v>2</v>
      </c>
      <c r="D543" s="167">
        <f t="shared" si="8"/>
        <v>0</v>
      </c>
    </row>
    <row r="544" spans="1:4" ht="16.5" customHeight="1">
      <c r="A544" s="165" t="s">
        <v>468</v>
      </c>
      <c r="B544" s="168">
        <v>18321</v>
      </c>
      <c r="C544" s="168">
        <v>6710</v>
      </c>
      <c r="D544" s="167">
        <f t="shared" si="8"/>
        <v>273.0402384500745</v>
      </c>
    </row>
    <row r="545" spans="1:4" ht="16.5" customHeight="1">
      <c r="A545" s="165" t="s">
        <v>469</v>
      </c>
      <c r="B545" s="168">
        <f>SUM(B546,B560,B568,B579,B590)</f>
        <v>108485</v>
      </c>
      <c r="C545" s="168">
        <v>126320</v>
      </c>
      <c r="D545" s="167">
        <f t="shared" si="8"/>
        <v>85.88109563014567</v>
      </c>
    </row>
    <row r="546" spans="1:4" ht="16.5" customHeight="1">
      <c r="A546" s="165" t="s">
        <v>470</v>
      </c>
      <c r="B546" s="168">
        <f>SUM(B547:B559)</f>
        <v>46667</v>
      </c>
      <c r="C546" s="168">
        <v>43581</v>
      </c>
      <c r="D546" s="167">
        <f t="shared" si="8"/>
        <v>107.08106743764485</v>
      </c>
    </row>
    <row r="547" spans="1:4" ht="16.5" customHeight="1">
      <c r="A547" s="165" t="s">
        <v>92</v>
      </c>
      <c r="B547" s="168">
        <v>8457</v>
      </c>
      <c r="C547" s="168">
        <v>14028</v>
      </c>
      <c r="D547" s="167">
        <f t="shared" si="8"/>
        <v>60.28656971770744</v>
      </c>
    </row>
    <row r="548" spans="1:4" ht="16.5" customHeight="1">
      <c r="A548" s="165" t="s">
        <v>93</v>
      </c>
      <c r="B548" s="168">
        <v>1264</v>
      </c>
      <c r="C548" s="168">
        <v>1716</v>
      </c>
      <c r="D548" s="167">
        <f t="shared" si="8"/>
        <v>73.65967365967366</v>
      </c>
    </row>
    <row r="549" spans="1:4" ht="16.5" customHeight="1">
      <c r="A549" s="165" t="s">
        <v>94</v>
      </c>
      <c r="B549" s="168">
        <v>30</v>
      </c>
      <c r="C549" s="168">
        <v>380</v>
      </c>
      <c r="D549" s="167">
        <f t="shared" si="8"/>
        <v>7.894736842105263</v>
      </c>
    </row>
    <row r="550" spans="1:4" ht="16.5" customHeight="1">
      <c r="A550" s="165" t="s">
        <v>471</v>
      </c>
      <c r="B550" s="168">
        <v>2142</v>
      </c>
      <c r="C550" s="168">
        <v>1529</v>
      </c>
      <c r="D550" s="167">
        <f t="shared" si="8"/>
        <v>140.09156311314587</v>
      </c>
    </row>
    <row r="551" spans="1:4" ht="16.5" customHeight="1">
      <c r="A551" s="165" t="s">
        <v>472</v>
      </c>
      <c r="B551" s="168">
        <v>425</v>
      </c>
      <c r="C551" s="168">
        <v>204</v>
      </c>
      <c r="D551" s="167">
        <f t="shared" si="8"/>
        <v>208.33333333333334</v>
      </c>
    </row>
    <row r="552" spans="1:4" ht="16.5" customHeight="1">
      <c r="A552" s="165" t="s">
        <v>473</v>
      </c>
      <c r="B552" s="168">
        <v>292</v>
      </c>
      <c r="C552" s="168">
        <v>176</v>
      </c>
      <c r="D552" s="167">
        <f t="shared" si="8"/>
        <v>165.9090909090909</v>
      </c>
    </row>
    <row r="553" spans="1:4" ht="16.5" customHeight="1">
      <c r="A553" s="165" t="s">
        <v>474</v>
      </c>
      <c r="B553" s="168">
        <v>849</v>
      </c>
      <c r="C553" s="168">
        <v>817</v>
      </c>
      <c r="D553" s="167">
        <f t="shared" si="8"/>
        <v>103.91676866585067</v>
      </c>
    </row>
    <row r="554" spans="1:4" ht="16.5" customHeight="1">
      <c r="A554" s="165" t="s">
        <v>475</v>
      </c>
      <c r="B554" s="168">
        <v>621</v>
      </c>
      <c r="C554" s="168">
        <v>1109</v>
      </c>
      <c r="D554" s="167">
        <f t="shared" si="8"/>
        <v>55.99639314697926</v>
      </c>
    </row>
    <row r="555" spans="1:4" ht="16.5" customHeight="1">
      <c r="A555" s="165" t="s">
        <v>476</v>
      </c>
      <c r="B555" s="168">
        <v>2180</v>
      </c>
      <c r="C555" s="168">
        <v>2618</v>
      </c>
      <c r="D555" s="167">
        <f t="shared" si="8"/>
        <v>83.26967150496563</v>
      </c>
    </row>
    <row r="556" spans="1:4" ht="16.5" customHeight="1">
      <c r="A556" s="165" t="s">
        <v>477</v>
      </c>
      <c r="B556" s="168">
        <v>109</v>
      </c>
      <c r="C556" s="168">
        <v>93</v>
      </c>
      <c r="D556" s="167">
        <f t="shared" si="8"/>
        <v>117.20430107526883</v>
      </c>
    </row>
    <row r="557" spans="1:4" ht="16.5" customHeight="1">
      <c r="A557" s="165" t="s">
        <v>478</v>
      </c>
      <c r="B557" s="168">
        <v>627</v>
      </c>
      <c r="C557" s="168">
        <v>922</v>
      </c>
      <c r="D557" s="167">
        <f t="shared" si="8"/>
        <v>68.00433839479393</v>
      </c>
    </row>
    <row r="558" spans="1:4" ht="16.5" customHeight="1">
      <c r="A558" s="165" t="s">
        <v>479</v>
      </c>
      <c r="B558" s="168">
        <v>1241</v>
      </c>
      <c r="C558" s="168">
        <v>1290</v>
      </c>
      <c r="D558" s="167">
        <f t="shared" si="8"/>
        <v>96.2015503875969</v>
      </c>
    </row>
    <row r="559" spans="1:4" ht="16.5" customHeight="1">
      <c r="A559" s="165" t="s">
        <v>480</v>
      </c>
      <c r="B559" s="168">
        <v>28430</v>
      </c>
      <c r="C559" s="168">
        <v>18699</v>
      </c>
      <c r="D559" s="167">
        <f t="shared" si="8"/>
        <v>152.04021605433445</v>
      </c>
    </row>
    <row r="560" spans="1:4" ht="16.5" customHeight="1">
      <c r="A560" s="165" t="s">
        <v>481</v>
      </c>
      <c r="B560" s="168">
        <f>SUM(B561:B567)</f>
        <v>4393</v>
      </c>
      <c r="C560" s="168">
        <v>12595</v>
      </c>
      <c r="D560" s="167">
        <f t="shared" si="8"/>
        <v>34.878920206431125</v>
      </c>
    </row>
    <row r="561" spans="1:4" ht="16.5" customHeight="1">
      <c r="A561" s="165" t="s">
        <v>92</v>
      </c>
      <c r="B561" s="168">
        <v>971</v>
      </c>
      <c r="C561" s="168">
        <v>1061</v>
      </c>
      <c r="D561" s="167">
        <f t="shared" si="8"/>
        <v>91.51743638077285</v>
      </c>
    </row>
    <row r="562" spans="1:4" ht="16.5" customHeight="1">
      <c r="A562" s="165" t="s">
        <v>93</v>
      </c>
      <c r="B562" s="168">
        <v>239</v>
      </c>
      <c r="C562" s="168">
        <v>439</v>
      </c>
      <c r="D562" s="167">
        <f t="shared" si="8"/>
        <v>54.441913439635535</v>
      </c>
    </row>
    <row r="563" spans="1:4" ht="16.5" customHeight="1">
      <c r="A563" s="165" t="s">
        <v>94</v>
      </c>
      <c r="B563" s="168">
        <v>0</v>
      </c>
      <c r="C563" s="168">
        <v>0</v>
      </c>
      <c r="D563" s="167" t="e">
        <f t="shared" si="8"/>
        <v>#DIV/0!</v>
      </c>
    </row>
    <row r="564" spans="1:4" ht="16.5" customHeight="1">
      <c r="A564" s="165" t="s">
        <v>482</v>
      </c>
      <c r="B564" s="168">
        <v>555</v>
      </c>
      <c r="C564" s="168">
        <v>2027</v>
      </c>
      <c r="D564" s="167">
        <f t="shared" si="8"/>
        <v>27.380365071534285</v>
      </c>
    </row>
    <row r="565" spans="1:4" ht="16.5" customHeight="1">
      <c r="A565" s="165" t="s">
        <v>483</v>
      </c>
      <c r="B565" s="168">
        <v>310</v>
      </c>
      <c r="C565" s="168">
        <v>5578</v>
      </c>
      <c r="D565" s="167">
        <f t="shared" si="8"/>
        <v>5.557547508067408</v>
      </c>
    </row>
    <row r="566" spans="1:4" ht="16.5" customHeight="1">
      <c r="A566" s="165" t="s">
        <v>484</v>
      </c>
      <c r="B566" s="168">
        <v>32</v>
      </c>
      <c r="C566" s="168">
        <v>200</v>
      </c>
      <c r="D566" s="167">
        <f t="shared" si="8"/>
        <v>16</v>
      </c>
    </row>
    <row r="567" spans="1:4" ht="16.5" customHeight="1">
      <c r="A567" s="165" t="s">
        <v>485</v>
      </c>
      <c r="B567" s="168">
        <v>2286</v>
      </c>
      <c r="C567" s="168">
        <v>3290</v>
      </c>
      <c r="D567" s="167">
        <f t="shared" si="8"/>
        <v>69.48328267477204</v>
      </c>
    </row>
    <row r="568" spans="1:4" ht="16.5" customHeight="1">
      <c r="A568" s="165" t="s">
        <v>486</v>
      </c>
      <c r="B568" s="168">
        <f>SUM(B569:B578)</f>
        <v>3848</v>
      </c>
      <c r="C568" s="168">
        <v>3491</v>
      </c>
      <c r="D568" s="167">
        <f t="shared" si="8"/>
        <v>110.22629619020339</v>
      </c>
    </row>
    <row r="569" spans="1:4" ht="16.5" customHeight="1">
      <c r="A569" s="165" t="s">
        <v>92</v>
      </c>
      <c r="B569" s="168">
        <v>536</v>
      </c>
      <c r="C569" s="168">
        <v>533</v>
      </c>
      <c r="D569" s="167">
        <f t="shared" si="8"/>
        <v>100.56285178236396</v>
      </c>
    </row>
    <row r="570" spans="1:4" ht="16.5" customHeight="1">
      <c r="A570" s="165" t="s">
        <v>93</v>
      </c>
      <c r="B570" s="168">
        <v>94</v>
      </c>
      <c r="C570" s="168">
        <v>476</v>
      </c>
      <c r="D570" s="167">
        <f t="shared" si="8"/>
        <v>19.747899159663866</v>
      </c>
    </row>
    <row r="571" spans="1:4" ht="16.5" customHeight="1">
      <c r="A571" s="165" t="s">
        <v>94</v>
      </c>
      <c r="B571" s="168">
        <v>0</v>
      </c>
      <c r="C571" s="168">
        <v>0</v>
      </c>
      <c r="D571" s="167" t="e">
        <f t="shared" si="8"/>
        <v>#DIV/0!</v>
      </c>
    </row>
    <row r="572" spans="1:4" ht="16.5" customHeight="1">
      <c r="A572" s="165" t="s">
        <v>487</v>
      </c>
      <c r="B572" s="168">
        <v>2</v>
      </c>
      <c r="C572" s="168">
        <v>0</v>
      </c>
      <c r="D572" s="167" t="e">
        <f t="shared" si="8"/>
        <v>#DIV/0!</v>
      </c>
    </row>
    <row r="573" spans="1:4" ht="16.5" customHeight="1">
      <c r="A573" s="165" t="s">
        <v>488</v>
      </c>
      <c r="B573" s="168">
        <v>206</v>
      </c>
      <c r="C573" s="168">
        <v>404</v>
      </c>
      <c r="D573" s="167">
        <f t="shared" si="8"/>
        <v>50.99009900990099</v>
      </c>
    </row>
    <row r="574" spans="1:4" ht="16.5" customHeight="1">
      <c r="A574" s="165" t="s">
        <v>489</v>
      </c>
      <c r="B574" s="168">
        <v>13</v>
      </c>
      <c r="C574" s="168">
        <v>507</v>
      </c>
      <c r="D574" s="167">
        <f t="shared" si="8"/>
        <v>2.564102564102564</v>
      </c>
    </row>
    <row r="575" spans="1:4" ht="16.5" customHeight="1">
      <c r="A575" s="165" t="s">
        <v>490</v>
      </c>
      <c r="B575" s="168">
        <v>103</v>
      </c>
      <c r="C575" s="168">
        <v>173</v>
      </c>
      <c r="D575" s="167">
        <f t="shared" si="8"/>
        <v>59.53757225433526</v>
      </c>
    </row>
    <row r="576" spans="1:4" ht="16.5" customHeight="1">
      <c r="A576" s="165" t="s">
        <v>491</v>
      </c>
      <c r="B576" s="168">
        <v>297</v>
      </c>
      <c r="C576" s="168">
        <v>350</v>
      </c>
      <c r="D576" s="167">
        <f t="shared" si="8"/>
        <v>84.85714285714285</v>
      </c>
    </row>
    <row r="577" spans="1:4" ht="16.5" customHeight="1">
      <c r="A577" s="165" t="s">
        <v>492</v>
      </c>
      <c r="B577" s="168">
        <v>0</v>
      </c>
      <c r="C577" s="168">
        <v>100</v>
      </c>
      <c r="D577" s="167">
        <f t="shared" si="8"/>
        <v>0</v>
      </c>
    </row>
    <row r="578" spans="1:4" ht="16.5" customHeight="1">
      <c r="A578" s="165" t="s">
        <v>493</v>
      </c>
      <c r="B578" s="168">
        <v>2597</v>
      </c>
      <c r="C578" s="168">
        <v>948</v>
      </c>
      <c r="D578" s="167">
        <f t="shared" si="8"/>
        <v>273.94514767932486</v>
      </c>
    </row>
    <row r="579" spans="1:4" ht="16.5" customHeight="1">
      <c r="A579" s="165" t="s">
        <v>494</v>
      </c>
      <c r="B579" s="168">
        <f>SUM(B580:B589)</f>
        <v>12165</v>
      </c>
      <c r="C579" s="168">
        <v>12521</v>
      </c>
      <c r="D579" s="167">
        <f t="shared" si="8"/>
        <v>97.15677661528632</v>
      </c>
    </row>
    <row r="580" spans="1:4" ht="16.5" customHeight="1">
      <c r="A580" s="165" t="s">
        <v>92</v>
      </c>
      <c r="B580" s="168">
        <v>2355</v>
      </c>
      <c r="C580" s="168">
        <v>3091</v>
      </c>
      <c r="D580" s="167">
        <f t="shared" si="8"/>
        <v>76.1889356195406</v>
      </c>
    </row>
    <row r="581" spans="1:4" ht="16.5" customHeight="1">
      <c r="A581" s="165" t="s">
        <v>93</v>
      </c>
      <c r="B581" s="168">
        <v>100</v>
      </c>
      <c r="C581" s="168">
        <v>1159</v>
      </c>
      <c r="D581" s="167">
        <f aca="true" t="shared" si="9" ref="D581:D644">B581/C581*100</f>
        <v>8.628127696289905</v>
      </c>
    </row>
    <row r="582" spans="1:4" ht="16.5" customHeight="1">
      <c r="A582" s="165" t="s">
        <v>94</v>
      </c>
      <c r="B582" s="168">
        <v>0</v>
      </c>
      <c r="C582" s="168">
        <v>100</v>
      </c>
      <c r="D582" s="167">
        <f t="shared" si="9"/>
        <v>0</v>
      </c>
    </row>
    <row r="583" spans="1:4" ht="16.5" customHeight="1">
      <c r="A583" s="165" t="s">
        <v>495</v>
      </c>
      <c r="B583" s="168">
        <v>2707</v>
      </c>
      <c r="C583" s="168">
        <v>1516</v>
      </c>
      <c r="D583" s="167">
        <f t="shared" si="9"/>
        <v>178.56200527704485</v>
      </c>
    </row>
    <row r="584" spans="1:4" ht="16.5" customHeight="1">
      <c r="A584" s="165" t="s">
        <v>496</v>
      </c>
      <c r="B584" s="168">
        <v>3887</v>
      </c>
      <c r="C584" s="168">
        <v>4673</v>
      </c>
      <c r="D584" s="167">
        <f t="shared" si="9"/>
        <v>83.1799700406591</v>
      </c>
    </row>
    <row r="585" spans="1:4" ht="16.5" customHeight="1">
      <c r="A585" s="165" t="s">
        <v>497</v>
      </c>
      <c r="B585" s="168">
        <v>1272</v>
      </c>
      <c r="C585" s="168">
        <v>628</v>
      </c>
      <c r="D585" s="167">
        <f t="shared" si="9"/>
        <v>202.54777070063693</v>
      </c>
    </row>
    <row r="586" spans="1:4" ht="16.5" customHeight="1">
      <c r="A586" s="165" t="s">
        <v>498</v>
      </c>
      <c r="B586" s="168">
        <v>45</v>
      </c>
      <c r="C586" s="168">
        <v>97</v>
      </c>
      <c r="D586" s="167">
        <f t="shared" si="9"/>
        <v>46.391752577319586</v>
      </c>
    </row>
    <row r="587" spans="1:4" ht="16.5" customHeight="1">
      <c r="A587" s="165" t="s">
        <v>499</v>
      </c>
      <c r="B587" s="168">
        <v>65</v>
      </c>
      <c r="C587" s="168">
        <v>17</v>
      </c>
      <c r="D587" s="167">
        <f t="shared" si="9"/>
        <v>382.3529411764706</v>
      </c>
    </row>
    <row r="588" spans="1:4" ht="16.5" customHeight="1">
      <c r="A588" s="165" t="s">
        <v>500</v>
      </c>
      <c r="B588" s="168">
        <v>0</v>
      </c>
      <c r="C588" s="168">
        <v>0</v>
      </c>
      <c r="D588" s="167" t="e">
        <f t="shared" si="9"/>
        <v>#DIV/0!</v>
      </c>
    </row>
    <row r="589" spans="1:4" ht="16.5" customHeight="1">
      <c r="A589" s="165" t="s">
        <v>501</v>
      </c>
      <c r="B589" s="168">
        <v>1734</v>
      </c>
      <c r="C589" s="168">
        <v>1240</v>
      </c>
      <c r="D589" s="167">
        <f t="shared" si="9"/>
        <v>139.83870967741936</v>
      </c>
    </row>
    <row r="590" spans="1:4" ht="16.5" customHeight="1">
      <c r="A590" s="165" t="s">
        <v>502</v>
      </c>
      <c r="B590" s="168">
        <f>SUM(B591:B593)</f>
        <v>41412</v>
      </c>
      <c r="C590" s="168">
        <v>54132</v>
      </c>
      <c r="D590" s="167">
        <f t="shared" si="9"/>
        <v>76.50188428286411</v>
      </c>
    </row>
    <row r="591" spans="1:4" ht="16.5" customHeight="1">
      <c r="A591" s="165" t="s">
        <v>503</v>
      </c>
      <c r="B591" s="168">
        <v>595</v>
      </c>
      <c r="C591" s="168">
        <v>1</v>
      </c>
      <c r="D591" s="167">
        <f t="shared" si="9"/>
        <v>59500</v>
      </c>
    </row>
    <row r="592" spans="1:4" ht="16.5" customHeight="1">
      <c r="A592" s="165" t="s">
        <v>504</v>
      </c>
      <c r="B592" s="168">
        <v>1679</v>
      </c>
      <c r="C592" s="168">
        <v>127</v>
      </c>
      <c r="D592" s="167">
        <f t="shared" si="9"/>
        <v>1322.0472440944882</v>
      </c>
    </row>
    <row r="593" spans="1:4" ht="16.5" customHeight="1">
      <c r="A593" s="165" t="s">
        <v>505</v>
      </c>
      <c r="B593" s="168">
        <v>39138</v>
      </c>
      <c r="C593" s="168">
        <v>54004</v>
      </c>
      <c r="D593" s="167">
        <f t="shared" si="9"/>
        <v>72.47240945115176</v>
      </c>
    </row>
    <row r="594" spans="1:4" ht="16.5" customHeight="1">
      <c r="A594" s="165" t="s">
        <v>506</v>
      </c>
      <c r="B594" s="168">
        <f>B595+B609+B620+B629+B633+B643+B651+B657+B664+B673+B678+B683+B686+B689+B692+B695+B698+B702+B707</f>
        <v>1043939</v>
      </c>
      <c r="C594" s="168">
        <f>C595+C609+C620+C629+C633+C643+C651+C657+C664+C673+C678+C683+C686+C689+C692+C695+C698+C702+C707</f>
        <v>880545</v>
      </c>
      <c r="D594" s="167">
        <f t="shared" si="9"/>
        <v>118.5560079269089</v>
      </c>
    </row>
    <row r="595" spans="1:4" ht="16.5" customHeight="1">
      <c r="A595" s="165" t="s">
        <v>507</v>
      </c>
      <c r="B595" s="168">
        <f>SUM(B596:B608)</f>
        <v>35254</v>
      </c>
      <c r="C595" s="168">
        <f>SUM(C596:C608)</f>
        <v>31115</v>
      </c>
      <c r="D595" s="167">
        <f t="shared" si="9"/>
        <v>113.30226578820503</v>
      </c>
    </row>
    <row r="596" spans="1:4" ht="16.5" customHeight="1">
      <c r="A596" s="165" t="s">
        <v>92</v>
      </c>
      <c r="B596" s="168">
        <v>13165</v>
      </c>
      <c r="C596" s="168">
        <v>12413</v>
      </c>
      <c r="D596" s="167">
        <f t="shared" si="9"/>
        <v>106.0581648271973</v>
      </c>
    </row>
    <row r="597" spans="1:4" ht="16.5" customHeight="1">
      <c r="A597" s="165" t="s">
        <v>93</v>
      </c>
      <c r="B597" s="168">
        <v>1876</v>
      </c>
      <c r="C597" s="168">
        <v>2346</v>
      </c>
      <c r="D597" s="167">
        <f t="shared" si="9"/>
        <v>79.96589940323956</v>
      </c>
    </row>
    <row r="598" spans="1:4" ht="16.5" customHeight="1">
      <c r="A598" s="165" t="s">
        <v>94</v>
      </c>
      <c r="B598" s="168">
        <v>5</v>
      </c>
      <c r="C598" s="168">
        <v>0</v>
      </c>
      <c r="D598" s="167" t="e">
        <f t="shared" si="9"/>
        <v>#DIV/0!</v>
      </c>
    </row>
    <row r="599" spans="1:4" ht="16.5" customHeight="1">
      <c r="A599" s="165" t="s">
        <v>508</v>
      </c>
      <c r="B599" s="168">
        <v>27</v>
      </c>
      <c r="C599" s="168">
        <v>567</v>
      </c>
      <c r="D599" s="167">
        <f t="shared" si="9"/>
        <v>4.761904761904762</v>
      </c>
    </row>
    <row r="600" spans="1:4" ht="16.5" customHeight="1">
      <c r="A600" s="165" t="s">
        <v>509</v>
      </c>
      <c r="B600" s="168">
        <v>1621</v>
      </c>
      <c r="C600" s="168">
        <v>1104</v>
      </c>
      <c r="D600" s="167">
        <f t="shared" si="9"/>
        <v>146.82971014492753</v>
      </c>
    </row>
    <row r="601" spans="1:4" ht="16.5" customHeight="1">
      <c r="A601" s="165" t="s">
        <v>510</v>
      </c>
      <c r="B601" s="168">
        <v>1980</v>
      </c>
      <c r="C601" s="168">
        <v>1710</v>
      </c>
      <c r="D601" s="167">
        <f t="shared" si="9"/>
        <v>115.78947368421053</v>
      </c>
    </row>
    <row r="602" spans="1:4" ht="16.5" customHeight="1">
      <c r="A602" s="165" t="s">
        <v>511</v>
      </c>
      <c r="B602" s="168">
        <v>585</v>
      </c>
      <c r="C602" s="168">
        <v>487</v>
      </c>
      <c r="D602" s="167">
        <f t="shared" si="9"/>
        <v>120.12320328542094</v>
      </c>
    </row>
    <row r="603" spans="1:4" ht="16.5" customHeight="1">
      <c r="A603" s="165" t="s">
        <v>135</v>
      </c>
      <c r="B603" s="168">
        <v>102</v>
      </c>
      <c r="C603" s="168">
        <v>32</v>
      </c>
      <c r="D603" s="167">
        <f t="shared" si="9"/>
        <v>318.75</v>
      </c>
    </row>
    <row r="604" spans="1:4" ht="16.5" customHeight="1">
      <c r="A604" s="165" t="s">
        <v>512</v>
      </c>
      <c r="B604" s="168">
        <v>10193</v>
      </c>
      <c r="C604" s="168">
        <v>8993</v>
      </c>
      <c r="D604" s="167">
        <f t="shared" si="9"/>
        <v>113.34371177582565</v>
      </c>
    </row>
    <row r="605" spans="1:4" ht="16.5" customHeight="1">
      <c r="A605" s="165" t="s">
        <v>513</v>
      </c>
      <c r="B605" s="168">
        <v>501</v>
      </c>
      <c r="C605" s="168">
        <v>79</v>
      </c>
      <c r="D605" s="167">
        <f t="shared" si="9"/>
        <v>634.1772151898734</v>
      </c>
    </row>
    <row r="606" spans="1:4" ht="16.5" customHeight="1">
      <c r="A606" s="165" t="s">
        <v>514</v>
      </c>
      <c r="B606" s="168">
        <v>203</v>
      </c>
      <c r="C606" s="168">
        <v>211</v>
      </c>
      <c r="D606" s="167">
        <f t="shared" si="9"/>
        <v>96.2085308056872</v>
      </c>
    </row>
    <row r="607" spans="1:4" ht="16.5" customHeight="1">
      <c r="A607" s="165" t="s">
        <v>515</v>
      </c>
      <c r="B607" s="168">
        <v>365</v>
      </c>
      <c r="C607" s="168">
        <v>330</v>
      </c>
      <c r="D607" s="167">
        <f t="shared" si="9"/>
        <v>110.6060606060606</v>
      </c>
    </row>
    <row r="608" spans="1:4" ht="16.5" customHeight="1">
      <c r="A608" s="165" t="s">
        <v>516</v>
      </c>
      <c r="B608" s="168">
        <v>4631</v>
      </c>
      <c r="C608" s="168">
        <v>2843</v>
      </c>
      <c r="D608" s="167">
        <f t="shared" si="9"/>
        <v>162.89131199437213</v>
      </c>
    </row>
    <row r="609" spans="1:4" ht="16.5" customHeight="1">
      <c r="A609" s="165" t="s">
        <v>517</v>
      </c>
      <c r="B609" s="168">
        <f>SUM(B610:B619)</f>
        <v>26069</v>
      </c>
      <c r="C609" s="168">
        <f>SUM(C610:C619)</f>
        <v>25155</v>
      </c>
      <c r="D609" s="167">
        <f t="shared" si="9"/>
        <v>103.63347247068178</v>
      </c>
    </row>
    <row r="610" spans="1:4" ht="16.5" customHeight="1">
      <c r="A610" s="165" t="s">
        <v>92</v>
      </c>
      <c r="B610" s="168">
        <v>9896</v>
      </c>
      <c r="C610" s="168">
        <v>8081</v>
      </c>
      <c r="D610" s="167">
        <f t="shared" si="9"/>
        <v>122.46009157282514</v>
      </c>
    </row>
    <row r="611" spans="1:4" ht="16.5" customHeight="1">
      <c r="A611" s="165" t="s">
        <v>93</v>
      </c>
      <c r="B611" s="168">
        <v>2927</v>
      </c>
      <c r="C611" s="168">
        <v>2752</v>
      </c>
      <c r="D611" s="167">
        <f t="shared" si="9"/>
        <v>106.35901162790698</v>
      </c>
    </row>
    <row r="612" spans="1:4" ht="16.5" customHeight="1">
      <c r="A612" s="165" t="s">
        <v>94</v>
      </c>
      <c r="B612" s="168">
        <v>30</v>
      </c>
      <c r="C612" s="168">
        <v>50</v>
      </c>
      <c r="D612" s="167">
        <f t="shared" si="9"/>
        <v>60</v>
      </c>
    </row>
    <row r="613" spans="1:4" ht="16.5" customHeight="1">
      <c r="A613" s="165" t="s">
        <v>518</v>
      </c>
      <c r="B613" s="168">
        <v>533</v>
      </c>
      <c r="C613" s="168">
        <v>285</v>
      </c>
      <c r="D613" s="167">
        <f t="shared" si="9"/>
        <v>187.01754385964912</v>
      </c>
    </row>
    <row r="614" spans="1:4" ht="16.5" customHeight="1">
      <c r="A614" s="165" t="s">
        <v>519</v>
      </c>
      <c r="B614" s="168">
        <v>318</v>
      </c>
      <c r="C614" s="168">
        <v>722</v>
      </c>
      <c r="D614" s="167">
        <f t="shared" si="9"/>
        <v>44.04432132963989</v>
      </c>
    </row>
    <row r="615" spans="1:4" ht="16.5" customHeight="1">
      <c r="A615" s="165" t="s">
        <v>520</v>
      </c>
      <c r="B615" s="168">
        <v>0</v>
      </c>
      <c r="C615" s="168">
        <v>0</v>
      </c>
      <c r="D615" s="167" t="e">
        <f t="shared" si="9"/>
        <v>#DIV/0!</v>
      </c>
    </row>
    <row r="616" spans="1:4" ht="16.5" customHeight="1">
      <c r="A616" s="165" t="s">
        <v>521</v>
      </c>
      <c r="B616" s="168">
        <v>196</v>
      </c>
      <c r="C616" s="168">
        <v>423</v>
      </c>
      <c r="D616" s="167">
        <f t="shared" si="9"/>
        <v>46.335697399527184</v>
      </c>
    </row>
    <row r="617" spans="1:4" ht="16.5" customHeight="1">
      <c r="A617" s="165" t="s">
        <v>522</v>
      </c>
      <c r="B617" s="168">
        <v>6804</v>
      </c>
      <c r="C617" s="168">
        <v>9022</v>
      </c>
      <c r="D617" s="167">
        <f t="shared" si="9"/>
        <v>75.41565063178895</v>
      </c>
    </row>
    <row r="618" spans="1:4" ht="16.5" customHeight="1">
      <c r="A618" s="165" t="s">
        <v>523</v>
      </c>
      <c r="B618" s="168">
        <v>0</v>
      </c>
      <c r="C618" s="168">
        <v>94</v>
      </c>
      <c r="D618" s="167">
        <f t="shared" si="9"/>
        <v>0</v>
      </c>
    </row>
    <row r="619" spans="1:4" ht="16.5" customHeight="1">
      <c r="A619" s="165" t="s">
        <v>524</v>
      </c>
      <c r="B619" s="168">
        <v>5365</v>
      </c>
      <c r="C619" s="168">
        <v>3726</v>
      </c>
      <c r="D619" s="167">
        <f t="shared" si="9"/>
        <v>143.98819108964037</v>
      </c>
    </row>
    <row r="620" spans="1:4" ht="16.5" customHeight="1">
      <c r="A620" s="165" t="s">
        <v>525</v>
      </c>
      <c r="B620" s="168">
        <f>SUM(B621:B628)</f>
        <v>217740</v>
      </c>
      <c r="C620" s="168">
        <f>SUM(C621:C628)</f>
        <v>207134</v>
      </c>
      <c r="D620" s="167">
        <f t="shared" si="9"/>
        <v>105.1203568704317</v>
      </c>
    </row>
    <row r="621" spans="1:4" ht="16.5" customHeight="1">
      <c r="A621" s="165" t="s">
        <v>526</v>
      </c>
      <c r="B621" s="168">
        <v>38682</v>
      </c>
      <c r="C621" s="168">
        <v>65937</v>
      </c>
      <c r="D621" s="167">
        <f t="shared" si="9"/>
        <v>58.66508940352154</v>
      </c>
    </row>
    <row r="622" spans="1:4" ht="16.5" customHeight="1">
      <c r="A622" s="165" t="s">
        <v>527</v>
      </c>
      <c r="B622" s="168">
        <v>18328</v>
      </c>
      <c r="C622" s="168">
        <v>35972</v>
      </c>
      <c r="D622" s="167">
        <f t="shared" si="9"/>
        <v>50.95073946402757</v>
      </c>
    </row>
    <row r="623" spans="1:4" ht="16.5" customHeight="1">
      <c r="A623" s="165" t="s">
        <v>528</v>
      </c>
      <c r="B623" s="168">
        <v>2</v>
      </c>
      <c r="C623" s="168">
        <v>7</v>
      </c>
      <c r="D623" s="167">
        <f t="shared" si="9"/>
        <v>28.57142857142857</v>
      </c>
    </row>
    <row r="624" spans="1:4" ht="16.5" customHeight="1">
      <c r="A624" s="165" t="s">
        <v>529</v>
      </c>
      <c r="B624" s="168">
        <v>65</v>
      </c>
      <c r="C624" s="168">
        <v>302</v>
      </c>
      <c r="D624" s="167">
        <f t="shared" si="9"/>
        <v>21.52317880794702</v>
      </c>
    </row>
    <row r="625" spans="1:4" ht="16.5" customHeight="1">
      <c r="A625" s="165" t="s">
        <v>530</v>
      </c>
      <c r="B625" s="168">
        <v>62343</v>
      </c>
      <c r="C625" s="168">
        <v>49993</v>
      </c>
      <c r="D625" s="167">
        <f t="shared" si="9"/>
        <v>124.70345848418778</v>
      </c>
    </row>
    <row r="626" spans="1:4" ht="16.5" customHeight="1">
      <c r="A626" s="165" t="s">
        <v>531</v>
      </c>
      <c r="B626" s="168">
        <v>799</v>
      </c>
      <c r="C626" s="168">
        <v>2</v>
      </c>
      <c r="D626" s="167">
        <f t="shared" si="9"/>
        <v>39950</v>
      </c>
    </row>
    <row r="627" spans="1:4" ht="16.5" customHeight="1">
      <c r="A627" s="165" t="s">
        <v>532</v>
      </c>
      <c r="B627" s="168">
        <v>87578</v>
      </c>
      <c r="C627" s="168">
        <v>53959</v>
      </c>
      <c r="D627" s="167">
        <f t="shared" si="9"/>
        <v>162.3047128375248</v>
      </c>
    </row>
    <row r="628" spans="1:4" ht="16.5" customHeight="1">
      <c r="A628" s="165" t="s">
        <v>533</v>
      </c>
      <c r="B628" s="168">
        <v>9943</v>
      </c>
      <c r="C628" s="168">
        <v>962</v>
      </c>
      <c r="D628" s="167">
        <f t="shared" si="9"/>
        <v>1033.5758835758836</v>
      </c>
    </row>
    <row r="629" spans="1:4" ht="16.5" customHeight="1">
      <c r="A629" s="165" t="s">
        <v>534</v>
      </c>
      <c r="B629" s="168">
        <f>SUM(B630:B632)</f>
        <v>4460</v>
      </c>
      <c r="C629" s="168">
        <f>SUM(C630:C632)</f>
        <v>3825</v>
      </c>
      <c r="D629" s="167">
        <f t="shared" si="9"/>
        <v>116.6013071895425</v>
      </c>
    </row>
    <row r="630" spans="1:4" ht="16.5" customHeight="1">
      <c r="A630" s="165" t="s">
        <v>535</v>
      </c>
      <c r="B630" s="168">
        <v>4261</v>
      </c>
      <c r="C630" s="168">
        <v>3082</v>
      </c>
      <c r="D630" s="167">
        <f t="shared" si="9"/>
        <v>138.2543802725503</v>
      </c>
    </row>
    <row r="631" spans="1:4" ht="16.5" customHeight="1">
      <c r="A631" s="165" t="s">
        <v>536</v>
      </c>
      <c r="B631" s="168">
        <v>0</v>
      </c>
      <c r="C631" s="168">
        <v>0</v>
      </c>
      <c r="D631" s="167" t="e">
        <f t="shared" si="9"/>
        <v>#DIV/0!</v>
      </c>
    </row>
    <row r="632" spans="1:4" ht="16.5" customHeight="1">
      <c r="A632" s="165" t="s">
        <v>537</v>
      </c>
      <c r="B632" s="168">
        <v>199</v>
      </c>
      <c r="C632" s="168">
        <v>743</v>
      </c>
      <c r="D632" s="167">
        <f t="shared" si="9"/>
        <v>26.783310901749662</v>
      </c>
    </row>
    <row r="633" spans="1:4" ht="16.5" customHeight="1">
      <c r="A633" s="165" t="s">
        <v>538</v>
      </c>
      <c r="B633" s="168">
        <f>SUM(B634:B642)</f>
        <v>30217</v>
      </c>
      <c r="C633" s="168">
        <f>SUM(C634:C642)</f>
        <v>27792</v>
      </c>
      <c r="D633" s="167">
        <f t="shared" si="9"/>
        <v>108.725532527346</v>
      </c>
    </row>
    <row r="634" spans="1:4" ht="16.5" customHeight="1">
      <c r="A634" s="165" t="s">
        <v>539</v>
      </c>
      <c r="B634" s="168">
        <v>3208</v>
      </c>
      <c r="C634" s="168">
        <v>6347</v>
      </c>
      <c r="D634" s="167">
        <f t="shared" si="9"/>
        <v>50.54356388845124</v>
      </c>
    </row>
    <row r="635" spans="1:4" ht="16.5" customHeight="1">
      <c r="A635" s="165" t="s">
        <v>540</v>
      </c>
      <c r="B635" s="168">
        <v>110</v>
      </c>
      <c r="C635" s="168">
        <v>3362</v>
      </c>
      <c r="D635" s="167">
        <f t="shared" si="9"/>
        <v>3.271861986912552</v>
      </c>
    </row>
    <row r="636" spans="1:4" ht="16.5" customHeight="1">
      <c r="A636" s="165" t="s">
        <v>541</v>
      </c>
      <c r="B636" s="168">
        <v>219</v>
      </c>
      <c r="C636" s="168">
        <v>1525</v>
      </c>
      <c r="D636" s="167">
        <f t="shared" si="9"/>
        <v>14.360655737704919</v>
      </c>
    </row>
    <row r="637" spans="1:4" ht="16.5" customHeight="1">
      <c r="A637" s="165" t="s">
        <v>542</v>
      </c>
      <c r="B637" s="168">
        <v>4639</v>
      </c>
      <c r="C637" s="168">
        <v>5203</v>
      </c>
      <c r="D637" s="167">
        <f t="shared" si="9"/>
        <v>89.16009994234095</v>
      </c>
    </row>
    <row r="638" spans="1:4" ht="16.5" customHeight="1">
      <c r="A638" s="165" t="s">
        <v>543</v>
      </c>
      <c r="B638" s="168">
        <v>16</v>
      </c>
      <c r="C638" s="168">
        <v>14</v>
      </c>
      <c r="D638" s="167">
        <f t="shared" si="9"/>
        <v>114.28571428571428</v>
      </c>
    </row>
    <row r="639" spans="1:4" ht="16.5" customHeight="1">
      <c r="A639" s="165" t="s">
        <v>544</v>
      </c>
      <c r="B639" s="168">
        <v>15</v>
      </c>
      <c r="C639" s="168">
        <v>30</v>
      </c>
      <c r="D639" s="167">
        <f t="shared" si="9"/>
        <v>50</v>
      </c>
    </row>
    <row r="640" spans="1:4" ht="16.5" customHeight="1">
      <c r="A640" s="165" t="s">
        <v>545</v>
      </c>
      <c r="B640" s="168">
        <v>525</v>
      </c>
      <c r="C640" s="168">
        <v>115</v>
      </c>
      <c r="D640" s="167">
        <f t="shared" si="9"/>
        <v>456.52173913043475</v>
      </c>
    </row>
    <row r="641" spans="1:4" ht="16.5" customHeight="1">
      <c r="A641" s="165" t="s">
        <v>546</v>
      </c>
      <c r="B641" s="168">
        <v>0</v>
      </c>
      <c r="C641" s="168">
        <v>75</v>
      </c>
      <c r="D641" s="167">
        <f t="shared" si="9"/>
        <v>0</v>
      </c>
    </row>
    <row r="642" spans="1:4" ht="16.5" customHeight="1">
      <c r="A642" s="165" t="s">
        <v>547</v>
      </c>
      <c r="B642" s="168">
        <v>21485</v>
      </c>
      <c r="C642" s="168">
        <v>11121</v>
      </c>
      <c r="D642" s="167">
        <f t="shared" si="9"/>
        <v>193.19305817822138</v>
      </c>
    </row>
    <row r="643" spans="1:4" ht="16.5" customHeight="1">
      <c r="A643" s="165" t="s">
        <v>548</v>
      </c>
      <c r="B643" s="168">
        <f>SUM(B644:B650)</f>
        <v>58977</v>
      </c>
      <c r="C643" s="168">
        <f>SUM(C644:C650)</f>
        <v>58896</v>
      </c>
      <c r="D643" s="167">
        <f t="shared" si="9"/>
        <v>100.1375305623472</v>
      </c>
    </row>
    <row r="644" spans="1:4" ht="16.5" customHeight="1">
      <c r="A644" s="165" t="s">
        <v>549</v>
      </c>
      <c r="B644" s="168">
        <v>8173</v>
      </c>
      <c r="C644" s="168">
        <v>10794</v>
      </c>
      <c r="D644" s="167">
        <f t="shared" si="9"/>
        <v>75.71799147674633</v>
      </c>
    </row>
    <row r="645" spans="1:4" ht="16.5" customHeight="1">
      <c r="A645" s="165" t="s">
        <v>550</v>
      </c>
      <c r="B645" s="168">
        <v>16895</v>
      </c>
      <c r="C645" s="168">
        <v>16916</v>
      </c>
      <c r="D645" s="167">
        <f aca="true" t="shared" si="10" ref="D645:D708">B645/C645*100</f>
        <v>99.87585717663751</v>
      </c>
    </row>
    <row r="646" spans="1:4" ht="16.5" customHeight="1">
      <c r="A646" s="165" t="s">
        <v>551</v>
      </c>
      <c r="B646" s="168">
        <v>11243</v>
      </c>
      <c r="C646" s="168">
        <v>11651</v>
      </c>
      <c r="D646" s="167">
        <f t="shared" si="10"/>
        <v>96.49815466483564</v>
      </c>
    </row>
    <row r="647" spans="1:4" ht="16.5" customHeight="1">
      <c r="A647" s="165" t="s">
        <v>552</v>
      </c>
      <c r="B647" s="168">
        <v>2325</v>
      </c>
      <c r="C647" s="168">
        <v>633</v>
      </c>
      <c r="D647" s="167">
        <f t="shared" si="10"/>
        <v>367.29857819905214</v>
      </c>
    </row>
    <row r="648" spans="1:4" ht="16.5" customHeight="1">
      <c r="A648" s="165" t="s">
        <v>553</v>
      </c>
      <c r="B648" s="168">
        <v>4432</v>
      </c>
      <c r="C648" s="168">
        <v>3774</v>
      </c>
      <c r="D648" s="167">
        <f t="shared" si="10"/>
        <v>117.4350821409645</v>
      </c>
    </row>
    <row r="649" spans="1:4" ht="16.5" customHeight="1">
      <c r="A649" s="165" t="s">
        <v>554</v>
      </c>
      <c r="B649" s="168">
        <v>1958</v>
      </c>
      <c r="C649" s="168">
        <v>1978</v>
      </c>
      <c r="D649" s="167">
        <f t="shared" si="10"/>
        <v>98.98887765419616</v>
      </c>
    </row>
    <row r="650" spans="1:4" ht="16.5" customHeight="1">
      <c r="A650" s="165" t="s">
        <v>555</v>
      </c>
      <c r="B650" s="168">
        <v>13951</v>
      </c>
      <c r="C650" s="168">
        <v>13150</v>
      </c>
      <c r="D650" s="167">
        <f t="shared" si="10"/>
        <v>106.09125475285171</v>
      </c>
    </row>
    <row r="651" spans="1:4" ht="16.5" customHeight="1">
      <c r="A651" s="165" t="s">
        <v>556</v>
      </c>
      <c r="B651" s="168">
        <f>SUM(B652:B656)</f>
        <v>8019</v>
      </c>
      <c r="C651" s="168">
        <f>SUM(C652:C656)</f>
        <v>9353</v>
      </c>
      <c r="D651" s="167">
        <f t="shared" si="10"/>
        <v>85.7371966214049</v>
      </c>
    </row>
    <row r="652" spans="1:4" ht="16.5" customHeight="1">
      <c r="A652" s="165" t="s">
        <v>557</v>
      </c>
      <c r="B652" s="168">
        <v>1857</v>
      </c>
      <c r="C652" s="168">
        <v>2318</v>
      </c>
      <c r="D652" s="167">
        <f t="shared" si="10"/>
        <v>80.11216566005177</v>
      </c>
    </row>
    <row r="653" spans="1:4" ht="16.5" customHeight="1">
      <c r="A653" s="165" t="s">
        <v>558</v>
      </c>
      <c r="B653" s="168">
        <v>3999</v>
      </c>
      <c r="C653" s="168">
        <v>3898</v>
      </c>
      <c r="D653" s="167">
        <f t="shared" si="10"/>
        <v>102.59107234479221</v>
      </c>
    </row>
    <row r="654" spans="1:4" ht="16.5" customHeight="1">
      <c r="A654" s="165" t="s">
        <v>559</v>
      </c>
      <c r="B654" s="168">
        <v>649</v>
      </c>
      <c r="C654" s="168">
        <v>685</v>
      </c>
      <c r="D654" s="167">
        <f t="shared" si="10"/>
        <v>94.74452554744526</v>
      </c>
    </row>
    <row r="655" spans="1:4" ht="16.5" customHeight="1">
      <c r="A655" s="165" t="s">
        <v>560</v>
      </c>
      <c r="B655" s="168">
        <v>446</v>
      </c>
      <c r="C655" s="168">
        <v>748</v>
      </c>
      <c r="D655" s="167">
        <f t="shared" si="10"/>
        <v>59.62566844919787</v>
      </c>
    </row>
    <row r="656" spans="1:4" ht="16.5" customHeight="1">
      <c r="A656" s="165" t="s">
        <v>561</v>
      </c>
      <c r="B656" s="168">
        <v>1068</v>
      </c>
      <c r="C656" s="168">
        <v>1704</v>
      </c>
      <c r="D656" s="167">
        <f t="shared" si="10"/>
        <v>62.676056338028175</v>
      </c>
    </row>
    <row r="657" spans="1:4" ht="16.5" customHeight="1">
      <c r="A657" s="165" t="s">
        <v>562</v>
      </c>
      <c r="B657" s="168">
        <f>SUM(B658:B663)</f>
        <v>9002</v>
      </c>
      <c r="C657" s="168">
        <f>SUM(C658:C663)</f>
        <v>8223</v>
      </c>
      <c r="D657" s="167">
        <f t="shared" si="10"/>
        <v>109.47342818922534</v>
      </c>
    </row>
    <row r="658" spans="1:4" ht="16.5" customHeight="1">
      <c r="A658" s="165" t="s">
        <v>563</v>
      </c>
      <c r="B658" s="168">
        <v>2532</v>
      </c>
      <c r="C658" s="168">
        <v>2304</v>
      </c>
      <c r="D658" s="167">
        <f t="shared" si="10"/>
        <v>109.89583333333333</v>
      </c>
    </row>
    <row r="659" spans="1:4" ht="16.5" customHeight="1">
      <c r="A659" s="165" t="s">
        <v>564</v>
      </c>
      <c r="B659" s="168">
        <v>2917</v>
      </c>
      <c r="C659" s="168">
        <v>3093</v>
      </c>
      <c r="D659" s="167">
        <f t="shared" si="10"/>
        <v>94.30973165211769</v>
      </c>
    </row>
    <row r="660" spans="1:4" ht="16.5" customHeight="1">
      <c r="A660" s="165" t="s">
        <v>565</v>
      </c>
      <c r="B660" s="168">
        <v>0</v>
      </c>
      <c r="C660" s="168">
        <v>0</v>
      </c>
      <c r="D660" s="167" t="e">
        <f t="shared" si="10"/>
        <v>#DIV/0!</v>
      </c>
    </row>
    <row r="661" spans="1:4" ht="16.5" customHeight="1">
      <c r="A661" s="165" t="s">
        <v>566</v>
      </c>
      <c r="B661" s="168">
        <v>1531</v>
      </c>
      <c r="C661" s="168">
        <v>1289</v>
      </c>
      <c r="D661" s="167">
        <f t="shared" si="10"/>
        <v>118.77424359968968</v>
      </c>
    </row>
    <row r="662" spans="1:4" ht="16.5" customHeight="1">
      <c r="A662" s="165" t="s">
        <v>567</v>
      </c>
      <c r="B662" s="168">
        <v>978</v>
      </c>
      <c r="C662" s="168">
        <v>1075</v>
      </c>
      <c r="D662" s="167">
        <f t="shared" si="10"/>
        <v>90.97674418604652</v>
      </c>
    </row>
    <row r="663" spans="1:4" ht="16.5" customHeight="1">
      <c r="A663" s="165" t="s">
        <v>568</v>
      </c>
      <c r="B663" s="168">
        <v>1044</v>
      </c>
      <c r="C663" s="168">
        <v>462</v>
      </c>
      <c r="D663" s="167">
        <f t="shared" si="10"/>
        <v>225.97402597402598</v>
      </c>
    </row>
    <row r="664" spans="1:4" ht="16.5" customHeight="1">
      <c r="A664" s="165" t="s">
        <v>569</v>
      </c>
      <c r="B664" s="168">
        <f>SUM(B665:B672)</f>
        <v>20567</v>
      </c>
      <c r="C664" s="168">
        <f>SUM(C665:C672)</f>
        <v>18687</v>
      </c>
      <c r="D664" s="167">
        <f t="shared" si="10"/>
        <v>110.06046984534703</v>
      </c>
    </row>
    <row r="665" spans="1:4" ht="16.5" customHeight="1">
      <c r="A665" s="165" t="s">
        <v>92</v>
      </c>
      <c r="B665" s="168">
        <v>1286</v>
      </c>
      <c r="C665" s="168">
        <v>1240</v>
      </c>
      <c r="D665" s="167">
        <f t="shared" si="10"/>
        <v>103.70967741935485</v>
      </c>
    </row>
    <row r="666" spans="1:4" ht="16.5" customHeight="1">
      <c r="A666" s="165" t="s">
        <v>93</v>
      </c>
      <c r="B666" s="168">
        <v>714</v>
      </c>
      <c r="C666" s="168">
        <v>118</v>
      </c>
      <c r="D666" s="167">
        <f t="shared" si="10"/>
        <v>605.0847457627118</v>
      </c>
    </row>
    <row r="667" spans="1:4" ht="16.5" customHeight="1">
      <c r="A667" s="165" t="s">
        <v>94</v>
      </c>
      <c r="B667" s="168">
        <v>0</v>
      </c>
      <c r="C667" s="168">
        <v>0</v>
      </c>
      <c r="D667" s="167" t="e">
        <f t="shared" si="10"/>
        <v>#DIV/0!</v>
      </c>
    </row>
    <row r="668" spans="1:4" ht="16.5" customHeight="1">
      <c r="A668" s="165" t="s">
        <v>570</v>
      </c>
      <c r="B668" s="168">
        <v>721</v>
      </c>
      <c r="C668" s="168">
        <v>566</v>
      </c>
      <c r="D668" s="167">
        <f t="shared" si="10"/>
        <v>127.3851590106007</v>
      </c>
    </row>
    <row r="669" spans="1:4" ht="16.5" customHeight="1">
      <c r="A669" s="165" t="s">
        <v>571</v>
      </c>
      <c r="B669" s="168">
        <v>2021</v>
      </c>
      <c r="C669" s="168">
        <v>2386</v>
      </c>
      <c r="D669" s="167">
        <f t="shared" si="10"/>
        <v>84.7024308466052</v>
      </c>
    </row>
    <row r="670" spans="1:4" ht="16.5" customHeight="1">
      <c r="A670" s="165" t="s">
        <v>572</v>
      </c>
      <c r="B670" s="168">
        <v>48</v>
      </c>
      <c r="C670" s="168">
        <v>108</v>
      </c>
      <c r="D670" s="167">
        <f t="shared" si="10"/>
        <v>44.44444444444444</v>
      </c>
    </row>
    <row r="671" spans="1:4" ht="16.5" customHeight="1">
      <c r="A671" s="165" t="s">
        <v>573</v>
      </c>
      <c r="B671" s="168">
        <v>3784</v>
      </c>
      <c r="C671" s="168">
        <v>2361</v>
      </c>
      <c r="D671" s="167">
        <f t="shared" si="10"/>
        <v>160.27107157983903</v>
      </c>
    </row>
    <row r="672" spans="1:4" ht="16.5" customHeight="1">
      <c r="A672" s="165" t="s">
        <v>574</v>
      </c>
      <c r="B672" s="168">
        <v>11993</v>
      </c>
      <c r="C672" s="168">
        <v>11908</v>
      </c>
      <c r="D672" s="167">
        <f t="shared" si="10"/>
        <v>100.71380584481022</v>
      </c>
    </row>
    <row r="673" spans="1:4" ht="16.5" customHeight="1">
      <c r="A673" s="165" t="s">
        <v>575</v>
      </c>
      <c r="B673" s="168">
        <f>SUM(B674:B677)</f>
        <v>6320</v>
      </c>
      <c r="C673" s="168">
        <f>SUM(C674:C677)</f>
        <v>10576</v>
      </c>
      <c r="D673" s="167">
        <f t="shared" si="10"/>
        <v>59.75794251134644</v>
      </c>
    </row>
    <row r="674" spans="1:4" ht="16.5" customHeight="1">
      <c r="A674" s="165" t="s">
        <v>576</v>
      </c>
      <c r="B674" s="168">
        <v>4333</v>
      </c>
      <c r="C674" s="168">
        <v>6099</v>
      </c>
      <c r="D674" s="167">
        <f t="shared" si="10"/>
        <v>71.04443351369076</v>
      </c>
    </row>
    <row r="675" spans="1:4" ht="16.5" customHeight="1">
      <c r="A675" s="165" t="s">
        <v>577</v>
      </c>
      <c r="B675" s="168">
        <v>440</v>
      </c>
      <c r="C675" s="168">
        <v>892</v>
      </c>
      <c r="D675" s="167">
        <f t="shared" si="10"/>
        <v>49.327354260089685</v>
      </c>
    </row>
    <row r="676" spans="1:4" ht="16.5" customHeight="1">
      <c r="A676" s="165" t="s">
        <v>578</v>
      </c>
      <c r="B676" s="168">
        <v>1507</v>
      </c>
      <c r="C676" s="168">
        <v>3122</v>
      </c>
      <c r="D676" s="167">
        <f t="shared" si="10"/>
        <v>48.270339525944905</v>
      </c>
    </row>
    <row r="677" spans="1:4" ht="16.5" customHeight="1">
      <c r="A677" s="165" t="s">
        <v>579</v>
      </c>
      <c r="B677" s="168">
        <v>40</v>
      </c>
      <c r="C677" s="168">
        <v>463</v>
      </c>
      <c r="D677" s="167">
        <f t="shared" si="10"/>
        <v>8.639308855291576</v>
      </c>
    </row>
    <row r="678" spans="1:4" ht="16.5" customHeight="1">
      <c r="A678" s="165" t="s">
        <v>580</v>
      </c>
      <c r="B678" s="168">
        <f>SUM(B679:B682)</f>
        <v>124</v>
      </c>
      <c r="C678" s="168">
        <f>SUM(C679:C682)</f>
        <v>318</v>
      </c>
      <c r="D678" s="167">
        <f t="shared" si="10"/>
        <v>38.9937106918239</v>
      </c>
    </row>
    <row r="679" spans="1:4" ht="16.5" customHeight="1">
      <c r="A679" s="165" t="s">
        <v>92</v>
      </c>
      <c r="B679" s="168">
        <v>31</v>
      </c>
      <c r="C679" s="168">
        <v>105</v>
      </c>
      <c r="D679" s="167">
        <f t="shared" si="10"/>
        <v>29.523809523809526</v>
      </c>
    </row>
    <row r="680" spans="1:4" ht="16.5" customHeight="1">
      <c r="A680" s="165" t="s">
        <v>93</v>
      </c>
      <c r="B680" s="168">
        <v>14</v>
      </c>
      <c r="C680" s="168">
        <v>33</v>
      </c>
      <c r="D680" s="167">
        <f t="shared" si="10"/>
        <v>42.42424242424242</v>
      </c>
    </row>
    <row r="681" spans="1:4" ht="16.5" customHeight="1">
      <c r="A681" s="165" t="s">
        <v>94</v>
      </c>
      <c r="B681" s="168">
        <v>0</v>
      </c>
      <c r="C681" s="168">
        <v>0</v>
      </c>
      <c r="D681" s="167" t="e">
        <f t="shared" si="10"/>
        <v>#DIV/0!</v>
      </c>
    </row>
    <row r="682" spans="1:4" ht="16.5" customHeight="1">
      <c r="A682" s="165" t="s">
        <v>581</v>
      </c>
      <c r="B682" s="168">
        <v>79</v>
      </c>
      <c r="C682" s="168">
        <v>180</v>
      </c>
      <c r="D682" s="167">
        <f t="shared" si="10"/>
        <v>43.888888888888886</v>
      </c>
    </row>
    <row r="683" spans="1:4" ht="16.5" customHeight="1">
      <c r="A683" s="165" t="s">
        <v>582</v>
      </c>
      <c r="B683" s="168">
        <f>SUM(B684:B685)</f>
        <v>60704</v>
      </c>
      <c r="C683" s="168">
        <f>SUM(C684:C685)</f>
        <v>71536</v>
      </c>
      <c r="D683" s="167">
        <f t="shared" si="10"/>
        <v>84.85797360769402</v>
      </c>
    </row>
    <row r="684" spans="1:4" ht="16.5" customHeight="1">
      <c r="A684" s="165" t="s">
        <v>583</v>
      </c>
      <c r="B684" s="168">
        <v>21738</v>
      </c>
      <c r="C684" s="168">
        <v>21914</v>
      </c>
      <c r="D684" s="167">
        <f t="shared" si="10"/>
        <v>99.19686045450396</v>
      </c>
    </row>
    <row r="685" spans="1:4" ht="16.5" customHeight="1">
      <c r="A685" s="165" t="s">
        <v>584</v>
      </c>
      <c r="B685" s="168">
        <v>38966</v>
      </c>
      <c r="C685" s="168">
        <v>49622</v>
      </c>
      <c r="D685" s="167">
        <f t="shared" si="10"/>
        <v>78.52565394381524</v>
      </c>
    </row>
    <row r="686" spans="1:4" ht="16.5" customHeight="1">
      <c r="A686" s="165" t="s">
        <v>585</v>
      </c>
      <c r="B686" s="168">
        <f>SUM(B687:B688)</f>
        <v>24969</v>
      </c>
      <c r="C686" s="168">
        <f>SUM(C687:C688)</f>
        <v>14586</v>
      </c>
      <c r="D686" s="167">
        <f t="shared" si="10"/>
        <v>171.1846976552859</v>
      </c>
    </row>
    <row r="687" spans="1:4" ht="16.5" customHeight="1">
      <c r="A687" s="165" t="s">
        <v>586</v>
      </c>
      <c r="B687" s="168">
        <v>23650</v>
      </c>
      <c r="C687" s="168">
        <v>13298</v>
      </c>
      <c r="D687" s="167">
        <f t="shared" si="10"/>
        <v>177.84629267559032</v>
      </c>
    </row>
    <row r="688" spans="1:4" ht="16.5" customHeight="1">
      <c r="A688" s="165" t="s">
        <v>587</v>
      </c>
      <c r="B688" s="168">
        <v>1319</v>
      </c>
      <c r="C688" s="168">
        <v>1288</v>
      </c>
      <c r="D688" s="167">
        <f t="shared" si="10"/>
        <v>102.40683229813665</v>
      </c>
    </row>
    <row r="689" spans="1:4" ht="16.5" customHeight="1">
      <c r="A689" s="165" t="s">
        <v>588</v>
      </c>
      <c r="B689" s="168">
        <f>SUM(B690:B691)</f>
        <v>27221</v>
      </c>
      <c r="C689" s="168">
        <f>SUM(C690:C691)</f>
        <v>26578</v>
      </c>
      <c r="D689" s="167">
        <f t="shared" si="10"/>
        <v>102.41929415305893</v>
      </c>
    </row>
    <row r="690" spans="1:4" ht="16.5" customHeight="1">
      <c r="A690" s="165" t="s">
        <v>589</v>
      </c>
      <c r="B690" s="168">
        <v>7939</v>
      </c>
      <c r="C690" s="168">
        <v>8367</v>
      </c>
      <c r="D690" s="167">
        <f t="shared" si="10"/>
        <v>94.88466594956377</v>
      </c>
    </row>
    <row r="691" spans="1:4" ht="16.5" customHeight="1">
      <c r="A691" s="165" t="s">
        <v>590</v>
      </c>
      <c r="B691" s="168">
        <v>19282</v>
      </c>
      <c r="C691" s="168">
        <v>18211</v>
      </c>
      <c r="D691" s="167">
        <f t="shared" si="10"/>
        <v>105.8810608972599</v>
      </c>
    </row>
    <row r="692" spans="1:4" ht="16.5" customHeight="1">
      <c r="A692" s="165" t="s">
        <v>591</v>
      </c>
      <c r="B692" s="168">
        <f>SUM(B693:B694)</f>
        <v>19</v>
      </c>
      <c r="C692" s="168">
        <f>SUM(C693:C694)</f>
        <v>19</v>
      </c>
      <c r="D692" s="167">
        <f t="shared" si="10"/>
        <v>100</v>
      </c>
    </row>
    <row r="693" spans="1:4" ht="16.5" customHeight="1">
      <c r="A693" s="165" t="s">
        <v>592</v>
      </c>
      <c r="B693" s="168">
        <v>0</v>
      </c>
      <c r="C693" s="168">
        <v>0</v>
      </c>
      <c r="D693" s="167" t="e">
        <f t="shared" si="10"/>
        <v>#DIV/0!</v>
      </c>
    </row>
    <row r="694" spans="1:4" ht="16.5" customHeight="1">
      <c r="A694" s="165" t="s">
        <v>593</v>
      </c>
      <c r="B694" s="168">
        <v>19</v>
      </c>
      <c r="C694" s="168">
        <v>19</v>
      </c>
      <c r="D694" s="167">
        <f t="shared" si="10"/>
        <v>100</v>
      </c>
    </row>
    <row r="695" spans="1:4" ht="16.5" customHeight="1">
      <c r="A695" s="165" t="s">
        <v>594</v>
      </c>
      <c r="B695" s="168">
        <f>SUM(B696:B697)</f>
        <v>1260</v>
      </c>
      <c r="C695" s="168">
        <f>SUM(C696:C697)</f>
        <v>738</v>
      </c>
      <c r="D695" s="167">
        <f t="shared" si="10"/>
        <v>170.73170731707316</v>
      </c>
    </row>
    <row r="696" spans="1:4" ht="16.5" customHeight="1">
      <c r="A696" s="165" t="s">
        <v>595</v>
      </c>
      <c r="B696" s="168">
        <v>72</v>
      </c>
      <c r="C696" s="168">
        <v>25</v>
      </c>
      <c r="D696" s="167">
        <f t="shared" si="10"/>
        <v>288</v>
      </c>
    </row>
    <row r="697" spans="1:4" ht="16.5" customHeight="1">
      <c r="A697" s="165" t="s">
        <v>596</v>
      </c>
      <c r="B697" s="168">
        <v>1188</v>
      </c>
      <c r="C697" s="168">
        <v>713</v>
      </c>
      <c r="D697" s="167">
        <f t="shared" si="10"/>
        <v>166.61991584852734</v>
      </c>
    </row>
    <row r="698" spans="1:4" ht="16.5" customHeight="1">
      <c r="A698" s="165" t="s">
        <v>597</v>
      </c>
      <c r="B698" s="168">
        <f>SUM(B699:B701)</f>
        <v>492841</v>
      </c>
      <c r="C698" s="168">
        <f>SUM(C699:C701)</f>
        <v>336477</v>
      </c>
      <c r="D698" s="167">
        <f t="shared" si="10"/>
        <v>146.47093263432566</v>
      </c>
    </row>
    <row r="699" spans="1:4" ht="16.5" customHeight="1">
      <c r="A699" s="165" t="s">
        <v>598</v>
      </c>
      <c r="B699" s="168">
        <v>327102</v>
      </c>
      <c r="C699" s="168">
        <v>207003</v>
      </c>
      <c r="D699" s="167">
        <f t="shared" si="10"/>
        <v>158.0179997391342</v>
      </c>
    </row>
    <row r="700" spans="1:4" ht="16.5" customHeight="1">
      <c r="A700" s="165" t="s">
        <v>599</v>
      </c>
      <c r="B700" s="168">
        <v>148184</v>
      </c>
      <c r="C700" s="168">
        <v>128168</v>
      </c>
      <c r="D700" s="167">
        <f t="shared" si="10"/>
        <v>115.61700268397728</v>
      </c>
    </row>
    <row r="701" spans="1:4" ht="16.5" customHeight="1">
      <c r="A701" s="165" t="s">
        <v>600</v>
      </c>
      <c r="B701" s="168">
        <v>17555</v>
      </c>
      <c r="C701" s="168">
        <v>1306</v>
      </c>
      <c r="D701" s="167">
        <f t="shared" si="10"/>
        <v>1344.1807044410414</v>
      </c>
    </row>
    <row r="702" spans="1:4" ht="16.5" customHeight="1">
      <c r="A702" s="165" t="s">
        <v>601</v>
      </c>
      <c r="B702" s="168">
        <f>SUM(B703:B706)</f>
        <v>10374</v>
      </c>
      <c r="C702" s="168">
        <f>SUM(C703:C706)</f>
        <v>7955</v>
      </c>
      <c r="D702" s="167">
        <f t="shared" si="10"/>
        <v>130.4085480829667</v>
      </c>
    </row>
    <row r="703" spans="1:4" ht="16.5" customHeight="1">
      <c r="A703" s="165" t="s">
        <v>602</v>
      </c>
      <c r="B703" s="168">
        <v>1122</v>
      </c>
      <c r="C703" s="168">
        <v>1477</v>
      </c>
      <c r="D703" s="167">
        <f t="shared" si="10"/>
        <v>75.96479350033853</v>
      </c>
    </row>
    <row r="704" spans="1:4" ht="16.5" customHeight="1">
      <c r="A704" s="165" t="s">
        <v>603</v>
      </c>
      <c r="B704" s="168">
        <v>3658</v>
      </c>
      <c r="C704" s="168">
        <v>4169</v>
      </c>
      <c r="D704" s="167">
        <f t="shared" si="10"/>
        <v>87.74286399616214</v>
      </c>
    </row>
    <row r="705" spans="1:4" ht="16.5" customHeight="1">
      <c r="A705" s="165" t="s">
        <v>604</v>
      </c>
      <c r="B705" s="168">
        <v>1187</v>
      </c>
      <c r="C705" s="168">
        <v>1537</v>
      </c>
      <c r="D705" s="167">
        <f t="shared" si="10"/>
        <v>77.22836694860116</v>
      </c>
    </row>
    <row r="706" spans="1:4" ht="16.5" customHeight="1">
      <c r="A706" s="165" t="s">
        <v>605</v>
      </c>
      <c r="B706" s="168">
        <v>4407</v>
      </c>
      <c r="C706" s="168">
        <v>772</v>
      </c>
      <c r="D706" s="167">
        <f t="shared" si="10"/>
        <v>570.8549222797927</v>
      </c>
    </row>
    <row r="707" spans="1:4" ht="16.5" customHeight="1">
      <c r="A707" s="165" t="s">
        <v>606</v>
      </c>
      <c r="B707" s="168">
        <f>B708</f>
        <v>9802</v>
      </c>
      <c r="C707" s="168">
        <f>C708</f>
        <v>21582</v>
      </c>
      <c r="D707" s="167">
        <f t="shared" si="10"/>
        <v>45.417477527569275</v>
      </c>
    </row>
    <row r="708" spans="1:4" ht="16.5" customHeight="1">
      <c r="A708" s="165" t="s">
        <v>607</v>
      </c>
      <c r="B708" s="168">
        <v>9802</v>
      </c>
      <c r="C708" s="168">
        <v>21582</v>
      </c>
      <c r="D708" s="167">
        <f t="shared" si="10"/>
        <v>45.417477527569275</v>
      </c>
    </row>
    <row r="709" spans="1:4" ht="16.5" customHeight="1">
      <c r="A709" s="165" t="s">
        <v>608</v>
      </c>
      <c r="B709" s="168">
        <f>SUM(B710,B715,B728,B732,B744,B747,B751,B761,B766,B772,B776,B779)</f>
        <v>599856</v>
      </c>
      <c r="C709" s="168">
        <f>C710+C715+C728+C732+C744+C747+C751+C761+C766+C772+C776+C779</f>
        <v>576248</v>
      </c>
      <c r="D709" s="167">
        <f aca="true" t="shared" si="11" ref="D709:D772">B709/C709*100</f>
        <v>104.09684719079286</v>
      </c>
    </row>
    <row r="710" spans="1:4" ht="16.5" customHeight="1">
      <c r="A710" s="165" t="s">
        <v>609</v>
      </c>
      <c r="B710" s="168">
        <f>SUM(B711:B714)</f>
        <v>22836</v>
      </c>
      <c r="C710" s="168">
        <f>SUM(C711:C714)</f>
        <v>18715</v>
      </c>
      <c r="D710" s="167">
        <f t="shared" si="11"/>
        <v>122.0197702377772</v>
      </c>
    </row>
    <row r="711" spans="1:4" ht="16.5" customHeight="1">
      <c r="A711" s="165" t="s">
        <v>92</v>
      </c>
      <c r="B711" s="168">
        <v>11324</v>
      </c>
      <c r="C711" s="168">
        <v>11298</v>
      </c>
      <c r="D711" s="167">
        <f t="shared" si="11"/>
        <v>100.23012922641175</v>
      </c>
    </row>
    <row r="712" spans="1:4" ht="16.5" customHeight="1">
      <c r="A712" s="165" t="s">
        <v>93</v>
      </c>
      <c r="B712" s="168">
        <v>5585</v>
      </c>
      <c r="C712" s="168">
        <v>3327</v>
      </c>
      <c r="D712" s="167">
        <f t="shared" si="11"/>
        <v>167.86895100691314</v>
      </c>
    </row>
    <row r="713" spans="1:4" ht="16.5" customHeight="1">
      <c r="A713" s="165" t="s">
        <v>94</v>
      </c>
      <c r="B713" s="168">
        <v>401</v>
      </c>
      <c r="C713" s="168">
        <v>100</v>
      </c>
      <c r="D713" s="167">
        <f t="shared" si="11"/>
        <v>401</v>
      </c>
    </row>
    <row r="714" spans="1:4" ht="16.5" customHeight="1">
      <c r="A714" s="165" t="s">
        <v>610</v>
      </c>
      <c r="B714" s="168">
        <v>5526</v>
      </c>
      <c r="C714" s="168">
        <v>3990</v>
      </c>
      <c r="D714" s="167">
        <f t="shared" si="11"/>
        <v>138.49624060150376</v>
      </c>
    </row>
    <row r="715" spans="1:4" ht="16.5" customHeight="1">
      <c r="A715" s="165" t="s">
        <v>611</v>
      </c>
      <c r="B715" s="168">
        <f>SUM(B716:B727)</f>
        <v>14397</v>
      </c>
      <c r="C715" s="168">
        <f>SUM(C716:C727)</f>
        <v>14715</v>
      </c>
      <c r="D715" s="167">
        <f t="shared" si="11"/>
        <v>97.83893985728848</v>
      </c>
    </row>
    <row r="716" spans="1:4" ht="16.5" customHeight="1">
      <c r="A716" s="165" t="s">
        <v>612</v>
      </c>
      <c r="B716" s="168">
        <v>3512</v>
      </c>
      <c r="C716" s="168">
        <v>3423</v>
      </c>
      <c r="D716" s="167">
        <f t="shared" si="11"/>
        <v>102.60005842827928</v>
      </c>
    </row>
    <row r="717" spans="1:4" ht="16.5" customHeight="1">
      <c r="A717" s="165" t="s">
        <v>613</v>
      </c>
      <c r="B717" s="168">
        <v>983</v>
      </c>
      <c r="C717" s="168">
        <v>5026</v>
      </c>
      <c r="D717" s="167">
        <f t="shared" si="11"/>
        <v>19.558296856346995</v>
      </c>
    </row>
    <row r="718" spans="1:4" ht="16.5" customHeight="1">
      <c r="A718" s="165" t="s">
        <v>614</v>
      </c>
      <c r="B718" s="168">
        <v>162</v>
      </c>
      <c r="C718" s="168">
        <v>216</v>
      </c>
      <c r="D718" s="167">
        <f t="shared" si="11"/>
        <v>75</v>
      </c>
    </row>
    <row r="719" spans="1:4" ht="16.5" customHeight="1">
      <c r="A719" s="165" t="s">
        <v>615</v>
      </c>
      <c r="B719" s="168">
        <v>11</v>
      </c>
      <c r="C719" s="168">
        <v>0</v>
      </c>
      <c r="D719" s="167" t="e">
        <f t="shared" si="11"/>
        <v>#DIV/0!</v>
      </c>
    </row>
    <row r="720" spans="1:4" ht="16.5" customHeight="1">
      <c r="A720" s="165" t="s">
        <v>616</v>
      </c>
      <c r="B720" s="168">
        <v>1123</v>
      </c>
      <c r="C720" s="168">
        <v>1038</v>
      </c>
      <c r="D720" s="167">
        <f t="shared" si="11"/>
        <v>108.1888246628131</v>
      </c>
    </row>
    <row r="721" spans="1:4" ht="16.5" customHeight="1">
      <c r="A721" s="165" t="s">
        <v>617</v>
      </c>
      <c r="B721" s="168">
        <v>525</v>
      </c>
      <c r="C721" s="168">
        <v>501</v>
      </c>
      <c r="D721" s="167">
        <f t="shared" si="11"/>
        <v>104.79041916167664</v>
      </c>
    </row>
    <row r="722" spans="1:4" ht="16.5" customHeight="1">
      <c r="A722" s="165" t="s">
        <v>618</v>
      </c>
      <c r="B722" s="168">
        <v>0</v>
      </c>
      <c r="C722" s="168">
        <v>0</v>
      </c>
      <c r="D722" s="167" t="e">
        <f t="shared" si="11"/>
        <v>#DIV/0!</v>
      </c>
    </row>
    <row r="723" spans="1:4" ht="16.5" customHeight="1">
      <c r="A723" s="165" t="s">
        <v>619</v>
      </c>
      <c r="B723" s="168">
        <v>381</v>
      </c>
      <c r="C723" s="168">
        <v>95</v>
      </c>
      <c r="D723" s="167">
        <f t="shared" si="11"/>
        <v>401.05263157894734</v>
      </c>
    </row>
    <row r="724" spans="1:4" ht="16.5" customHeight="1">
      <c r="A724" s="165" t="s">
        <v>620</v>
      </c>
      <c r="B724" s="168">
        <v>0</v>
      </c>
      <c r="C724" s="168">
        <v>0</v>
      </c>
      <c r="D724" s="167" t="e">
        <f t="shared" si="11"/>
        <v>#DIV/0!</v>
      </c>
    </row>
    <row r="725" spans="1:4" ht="16.5" customHeight="1">
      <c r="A725" s="165" t="s">
        <v>621</v>
      </c>
      <c r="B725" s="168">
        <v>0</v>
      </c>
      <c r="C725" s="168">
        <v>0</v>
      </c>
      <c r="D725" s="167" t="e">
        <f t="shared" si="11"/>
        <v>#DIV/0!</v>
      </c>
    </row>
    <row r="726" spans="1:4" ht="16.5" customHeight="1">
      <c r="A726" s="165" t="s">
        <v>622</v>
      </c>
      <c r="B726" s="168">
        <v>10</v>
      </c>
      <c r="C726" s="168">
        <v>17</v>
      </c>
      <c r="D726" s="167">
        <f t="shared" si="11"/>
        <v>58.82352941176471</v>
      </c>
    </row>
    <row r="727" spans="1:4" ht="16.5" customHeight="1">
      <c r="A727" s="165" t="s">
        <v>623</v>
      </c>
      <c r="B727" s="168">
        <v>7690</v>
      </c>
      <c r="C727" s="168">
        <v>4399</v>
      </c>
      <c r="D727" s="167">
        <f t="shared" si="11"/>
        <v>174.81245737667652</v>
      </c>
    </row>
    <row r="728" spans="1:4" ht="16.5" customHeight="1">
      <c r="A728" s="165" t="s">
        <v>624</v>
      </c>
      <c r="B728" s="168">
        <f>SUM(B729:B731)</f>
        <v>46212</v>
      </c>
      <c r="C728" s="168">
        <f>SUM(C729:C731)</f>
        <v>54478</v>
      </c>
      <c r="D728" s="167">
        <f t="shared" si="11"/>
        <v>84.82690260288557</v>
      </c>
    </row>
    <row r="729" spans="1:4" ht="16.5" customHeight="1">
      <c r="A729" s="165" t="s">
        <v>625</v>
      </c>
      <c r="B729" s="168">
        <v>165</v>
      </c>
      <c r="C729" s="168">
        <v>249</v>
      </c>
      <c r="D729" s="167">
        <f t="shared" si="11"/>
        <v>66.26506024096386</v>
      </c>
    </row>
    <row r="730" spans="1:4" ht="16.5" customHeight="1">
      <c r="A730" s="165" t="s">
        <v>626</v>
      </c>
      <c r="B730" s="168">
        <v>24165</v>
      </c>
      <c r="C730" s="168">
        <v>28713</v>
      </c>
      <c r="D730" s="167">
        <f t="shared" si="11"/>
        <v>84.16048479782677</v>
      </c>
    </row>
    <row r="731" spans="1:4" ht="16.5" customHeight="1">
      <c r="A731" s="165" t="s">
        <v>627</v>
      </c>
      <c r="B731" s="168">
        <v>21882</v>
      </c>
      <c r="C731" s="168">
        <v>25516</v>
      </c>
      <c r="D731" s="167">
        <f t="shared" si="11"/>
        <v>85.75795579244395</v>
      </c>
    </row>
    <row r="732" spans="1:4" ht="16.5" customHeight="1">
      <c r="A732" s="165" t="s">
        <v>628</v>
      </c>
      <c r="B732" s="168">
        <f>SUM(B733:B743)</f>
        <v>77642</v>
      </c>
      <c r="C732" s="168">
        <f>SUM(C733:C743)</f>
        <v>80501</v>
      </c>
      <c r="D732" s="167">
        <f t="shared" si="11"/>
        <v>96.44849132308916</v>
      </c>
    </row>
    <row r="733" spans="1:4" ht="16.5" customHeight="1">
      <c r="A733" s="165" t="s">
        <v>629</v>
      </c>
      <c r="B733" s="168">
        <v>9600</v>
      </c>
      <c r="C733" s="168">
        <v>8887</v>
      </c>
      <c r="D733" s="167">
        <f t="shared" si="11"/>
        <v>108.02295487791156</v>
      </c>
    </row>
    <row r="734" spans="1:4" ht="16.5" customHeight="1">
      <c r="A734" s="165" t="s">
        <v>630</v>
      </c>
      <c r="B734" s="168">
        <v>3898</v>
      </c>
      <c r="C734" s="168">
        <v>3803</v>
      </c>
      <c r="D734" s="167">
        <f t="shared" si="11"/>
        <v>102.49802787273205</v>
      </c>
    </row>
    <row r="735" spans="1:4" ht="16.5" customHeight="1">
      <c r="A735" s="165" t="s">
        <v>631</v>
      </c>
      <c r="B735" s="168">
        <v>8844</v>
      </c>
      <c r="C735" s="168">
        <v>5210</v>
      </c>
      <c r="D735" s="167">
        <f t="shared" si="11"/>
        <v>169.75047984644914</v>
      </c>
    </row>
    <row r="736" spans="1:4" ht="16.5" customHeight="1">
      <c r="A736" s="165" t="s">
        <v>632</v>
      </c>
      <c r="B736" s="168">
        <v>5</v>
      </c>
      <c r="C736" s="168">
        <v>70</v>
      </c>
      <c r="D736" s="167">
        <f t="shared" si="11"/>
        <v>7.142857142857142</v>
      </c>
    </row>
    <row r="737" spans="1:4" ht="16.5" customHeight="1">
      <c r="A737" s="165" t="s">
        <v>633</v>
      </c>
      <c r="B737" s="168">
        <v>164</v>
      </c>
      <c r="C737" s="168">
        <v>227</v>
      </c>
      <c r="D737" s="167">
        <f t="shared" si="11"/>
        <v>72.24669603524228</v>
      </c>
    </row>
    <row r="738" spans="1:4" ht="16.5" customHeight="1">
      <c r="A738" s="165" t="s">
        <v>634</v>
      </c>
      <c r="B738" s="168">
        <v>1691</v>
      </c>
      <c r="C738" s="168">
        <v>1964</v>
      </c>
      <c r="D738" s="167">
        <f t="shared" si="11"/>
        <v>86.09979633401223</v>
      </c>
    </row>
    <row r="739" spans="1:4" ht="16.5" customHeight="1">
      <c r="A739" s="165" t="s">
        <v>635</v>
      </c>
      <c r="B739" s="168">
        <v>125</v>
      </c>
      <c r="C739" s="168">
        <v>97</v>
      </c>
      <c r="D739" s="167">
        <f t="shared" si="11"/>
        <v>128.8659793814433</v>
      </c>
    </row>
    <row r="740" spans="1:4" ht="16.5" customHeight="1">
      <c r="A740" s="165" t="s">
        <v>636</v>
      </c>
      <c r="B740" s="168">
        <v>39347</v>
      </c>
      <c r="C740" s="168">
        <v>36542</v>
      </c>
      <c r="D740" s="167">
        <f t="shared" si="11"/>
        <v>107.67609873570139</v>
      </c>
    </row>
    <row r="741" spans="1:4" ht="16.5" customHeight="1">
      <c r="A741" s="165" t="s">
        <v>637</v>
      </c>
      <c r="B741" s="168">
        <v>9831</v>
      </c>
      <c r="C741" s="168">
        <v>12461</v>
      </c>
      <c r="D741" s="167">
        <f t="shared" si="11"/>
        <v>78.8941497472113</v>
      </c>
    </row>
    <row r="742" spans="1:4" ht="16.5" customHeight="1">
      <c r="A742" s="165" t="s">
        <v>638</v>
      </c>
      <c r="B742" s="168">
        <v>81</v>
      </c>
      <c r="C742" s="168">
        <v>24</v>
      </c>
      <c r="D742" s="167">
        <f t="shared" si="11"/>
        <v>337.5</v>
      </c>
    </row>
    <row r="743" spans="1:4" ht="16.5" customHeight="1">
      <c r="A743" s="165" t="s">
        <v>639</v>
      </c>
      <c r="B743" s="168">
        <v>4056</v>
      </c>
      <c r="C743" s="168">
        <v>11216</v>
      </c>
      <c r="D743" s="167">
        <f t="shared" si="11"/>
        <v>36.16262482168331</v>
      </c>
    </row>
    <row r="744" spans="1:4" ht="16.5" customHeight="1">
      <c r="A744" s="165" t="s">
        <v>640</v>
      </c>
      <c r="B744" s="168">
        <f>SUM(B745:B746)</f>
        <v>645</v>
      </c>
      <c r="C744" s="168">
        <f>SUM(C745:C746)</f>
        <v>229</v>
      </c>
      <c r="D744" s="167">
        <f t="shared" si="11"/>
        <v>281.65938864628816</v>
      </c>
    </row>
    <row r="745" spans="1:4" ht="16.5" customHeight="1">
      <c r="A745" s="165" t="s">
        <v>641</v>
      </c>
      <c r="B745" s="168">
        <v>632</v>
      </c>
      <c r="C745" s="168">
        <v>224</v>
      </c>
      <c r="D745" s="167">
        <f t="shared" si="11"/>
        <v>282.14285714285717</v>
      </c>
    </row>
    <row r="746" spans="1:4" ht="16.5" customHeight="1">
      <c r="A746" s="165" t="s">
        <v>642</v>
      </c>
      <c r="B746" s="168">
        <v>13</v>
      </c>
      <c r="C746" s="168">
        <v>5</v>
      </c>
      <c r="D746" s="167">
        <f t="shared" si="11"/>
        <v>260</v>
      </c>
    </row>
    <row r="747" spans="1:4" ht="16.5" customHeight="1">
      <c r="A747" s="165" t="s">
        <v>643</v>
      </c>
      <c r="B747" s="168">
        <f>SUM(B748:B750)</f>
        <v>24997</v>
      </c>
      <c r="C747" s="168">
        <f>SUM(C748:C750)</f>
        <v>31952</v>
      </c>
      <c r="D747" s="167">
        <f t="shared" si="11"/>
        <v>78.23297446169254</v>
      </c>
    </row>
    <row r="748" spans="1:4" ht="16.5" customHeight="1">
      <c r="A748" s="165" t="s">
        <v>644</v>
      </c>
      <c r="B748" s="168">
        <v>4227</v>
      </c>
      <c r="C748" s="168">
        <v>5737</v>
      </c>
      <c r="D748" s="167">
        <f t="shared" si="11"/>
        <v>73.67962349660101</v>
      </c>
    </row>
    <row r="749" spans="1:4" ht="16.5" customHeight="1">
      <c r="A749" s="165" t="s">
        <v>645</v>
      </c>
      <c r="B749" s="168">
        <v>13077</v>
      </c>
      <c r="C749" s="168">
        <v>16828</v>
      </c>
      <c r="D749" s="167">
        <f t="shared" si="11"/>
        <v>77.70976943189922</v>
      </c>
    </row>
    <row r="750" spans="1:4" ht="16.5" customHeight="1">
      <c r="A750" s="165" t="s">
        <v>646</v>
      </c>
      <c r="B750" s="168">
        <v>7693</v>
      </c>
      <c r="C750" s="168">
        <v>9387</v>
      </c>
      <c r="D750" s="167">
        <f t="shared" si="11"/>
        <v>81.95376584638329</v>
      </c>
    </row>
    <row r="751" spans="1:4" ht="16.5" customHeight="1">
      <c r="A751" s="165" t="s">
        <v>647</v>
      </c>
      <c r="B751" s="168">
        <f>SUM(B752:B760)</f>
        <v>7373</v>
      </c>
      <c r="C751" s="168">
        <f>SUM(C752:C760)</f>
        <v>8495</v>
      </c>
      <c r="D751" s="167">
        <f t="shared" si="11"/>
        <v>86.79223072395527</v>
      </c>
    </row>
    <row r="752" spans="1:4" ht="16.5" customHeight="1">
      <c r="A752" s="165" t="s">
        <v>92</v>
      </c>
      <c r="B752" s="168">
        <v>3780</v>
      </c>
      <c r="C752" s="168">
        <v>4822</v>
      </c>
      <c r="D752" s="167">
        <f t="shared" si="11"/>
        <v>78.39070924927415</v>
      </c>
    </row>
    <row r="753" spans="1:4" ht="16.5" customHeight="1">
      <c r="A753" s="165" t="s">
        <v>93</v>
      </c>
      <c r="B753" s="168">
        <v>996</v>
      </c>
      <c r="C753" s="168">
        <v>565</v>
      </c>
      <c r="D753" s="167">
        <f t="shared" si="11"/>
        <v>176.28318584070797</v>
      </c>
    </row>
    <row r="754" spans="1:4" ht="16.5" customHeight="1">
      <c r="A754" s="165" t="s">
        <v>94</v>
      </c>
      <c r="B754" s="168">
        <v>0</v>
      </c>
      <c r="C754" s="168">
        <v>0</v>
      </c>
      <c r="D754" s="167" t="e">
        <f t="shared" si="11"/>
        <v>#DIV/0!</v>
      </c>
    </row>
    <row r="755" spans="1:4" ht="16.5" customHeight="1">
      <c r="A755" s="165" t="s">
        <v>648</v>
      </c>
      <c r="B755" s="168">
        <v>84</v>
      </c>
      <c r="C755" s="168">
        <v>92</v>
      </c>
      <c r="D755" s="167">
        <f t="shared" si="11"/>
        <v>91.30434782608695</v>
      </c>
    </row>
    <row r="756" spans="1:4" ht="16.5" customHeight="1">
      <c r="A756" s="165" t="s">
        <v>649</v>
      </c>
      <c r="B756" s="168">
        <v>5</v>
      </c>
      <c r="C756" s="168">
        <v>0</v>
      </c>
      <c r="D756" s="167" t="e">
        <f t="shared" si="11"/>
        <v>#DIV/0!</v>
      </c>
    </row>
    <row r="757" spans="1:4" ht="16.5" customHeight="1">
      <c r="A757" s="165" t="s">
        <v>650</v>
      </c>
      <c r="B757" s="168">
        <v>0</v>
      </c>
      <c r="C757" s="168">
        <v>6</v>
      </c>
      <c r="D757" s="167">
        <f t="shared" si="11"/>
        <v>0</v>
      </c>
    </row>
    <row r="758" spans="1:4" ht="16.5" customHeight="1">
      <c r="A758" s="165" t="s">
        <v>651</v>
      </c>
      <c r="B758" s="168">
        <v>813</v>
      </c>
      <c r="C758" s="168">
        <v>672</v>
      </c>
      <c r="D758" s="167">
        <f t="shared" si="11"/>
        <v>120.98214285714286</v>
      </c>
    </row>
    <row r="759" spans="1:4" ht="16.5" customHeight="1">
      <c r="A759" s="165" t="s">
        <v>101</v>
      </c>
      <c r="B759" s="168">
        <v>368</v>
      </c>
      <c r="C759" s="168">
        <v>386</v>
      </c>
      <c r="D759" s="167">
        <f t="shared" si="11"/>
        <v>95.33678756476684</v>
      </c>
    </row>
    <row r="760" spans="1:4" ht="16.5" customHeight="1">
      <c r="A760" s="165" t="s">
        <v>652</v>
      </c>
      <c r="B760" s="168">
        <v>1327</v>
      </c>
      <c r="C760" s="168">
        <v>1952</v>
      </c>
      <c r="D760" s="167">
        <f t="shared" si="11"/>
        <v>67.98155737704919</v>
      </c>
    </row>
    <row r="761" spans="1:4" ht="16.5" customHeight="1">
      <c r="A761" s="165" t="s">
        <v>653</v>
      </c>
      <c r="B761" s="168">
        <f>SUM(B762:B765)</f>
        <v>25332</v>
      </c>
      <c r="C761" s="168">
        <f>SUM(C762:C765)</f>
        <v>18717</v>
      </c>
      <c r="D761" s="167">
        <f t="shared" si="11"/>
        <v>135.34220227600576</v>
      </c>
    </row>
    <row r="762" spans="1:4" ht="16.5" customHeight="1">
      <c r="A762" s="165" t="s">
        <v>654</v>
      </c>
      <c r="B762" s="168">
        <v>9004</v>
      </c>
      <c r="C762" s="168">
        <v>6552</v>
      </c>
      <c r="D762" s="167">
        <f t="shared" si="11"/>
        <v>137.42368742368743</v>
      </c>
    </row>
    <row r="763" spans="1:4" ht="16.5" customHeight="1">
      <c r="A763" s="165" t="s">
        <v>655</v>
      </c>
      <c r="B763" s="168">
        <v>13187</v>
      </c>
      <c r="C763" s="168">
        <v>5651</v>
      </c>
      <c r="D763" s="167">
        <f t="shared" si="11"/>
        <v>233.35692797734913</v>
      </c>
    </row>
    <row r="764" spans="1:4" ht="16.5" customHeight="1">
      <c r="A764" s="165" t="s">
        <v>656</v>
      </c>
      <c r="B764" s="168">
        <v>2224</v>
      </c>
      <c r="C764" s="168">
        <v>1508</v>
      </c>
      <c r="D764" s="167">
        <f t="shared" si="11"/>
        <v>147.48010610079575</v>
      </c>
    </row>
    <row r="765" spans="1:4" ht="16.5" customHeight="1">
      <c r="A765" s="165" t="s">
        <v>657</v>
      </c>
      <c r="B765" s="168">
        <v>917</v>
      </c>
      <c r="C765" s="168">
        <v>5006</v>
      </c>
      <c r="D765" s="167">
        <f t="shared" si="11"/>
        <v>18.318018377946466</v>
      </c>
    </row>
    <row r="766" spans="1:4" ht="16.5" customHeight="1">
      <c r="A766" s="165" t="s">
        <v>658</v>
      </c>
      <c r="B766" s="168">
        <f>SUM(B767:B771)</f>
        <v>340992</v>
      </c>
      <c r="C766" s="168">
        <f>SUM(C767:C771)</f>
        <v>326087</v>
      </c>
      <c r="D766" s="167">
        <f t="shared" si="11"/>
        <v>104.57086605721786</v>
      </c>
    </row>
    <row r="767" spans="1:4" ht="16.5" customHeight="1">
      <c r="A767" s="165" t="s">
        <v>659</v>
      </c>
      <c r="B767" s="168">
        <v>4014</v>
      </c>
      <c r="C767" s="168">
        <v>23793</v>
      </c>
      <c r="D767" s="167">
        <f t="shared" si="11"/>
        <v>16.870508132644055</v>
      </c>
    </row>
    <row r="768" spans="1:4" ht="16.5" customHeight="1">
      <c r="A768" s="165" t="s">
        <v>660</v>
      </c>
      <c r="B768" s="168">
        <v>296192</v>
      </c>
      <c r="C768" s="168">
        <v>290257</v>
      </c>
      <c r="D768" s="167">
        <f t="shared" si="11"/>
        <v>102.04473966174803</v>
      </c>
    </row>
    <row r="769" spans="1:4" ht="16.5" customHeight="1">
      <c r="A769" s="165" t="s">
        <v>661</v>
      </c>
      <c r="B769" s="168">
        <v>369</v>
      </c>
      <c r="C769" s="168">
        <v>0</v>
      </c>
      <c r="D769" s="167" t="e">
        <f t="shared" si="11"/>
        <v>#DIV/0!</v>
      </c>
    </row>
    <row r="770" spans="1:4" ht="16.5" customHeight="1">
      <c r="A770" s="165" t="s">
        <v>662</v>
      </c>
      <c r="B770" s="168">
        <v>36918</v>
      </c>
      <c r="C770" s="168">
        <v>0</v>
      </c>
      <c r="D770" s="167" t="e">
        <f t="shared" si="11"/>
        <v>#DIV/0!</v>
      </c>
    </row>
    <row r="771" spans="1:4" ht="16.5" customHeight="1">
      <c r="A771" s="165" t="s">
        <v>663</v>
      </c>
      <c r="B771" s="168">
        <v>3499</v>
      </c>
      <c r="C771" s="168">
        <v>12037</v>
      </c>
      <c r="D771" s="167">
        <f t="shared" si="11"/>
        <v>29.06870482678408</v>
      </c>
    </row>
    <row r="772" spans="1:4" ht="16.5" customHeight="1">
      <c r="A772" s="165" t="s">
        <v>664</v>
      </c>
      <c r="B772" s="168">
        <f>SUM(B773:B775)</f>
        <v>18502</v>
      </c>
      <c r="C772" s="168">
        <f>SUM(C773:C775)</f>
        <v>12906</v>
      </c>
      <c r="D772" s="167">
        <f t="shared" si="11"/>
        <v>143.3596776693011</v>
      </c>
    </row>
    <row r="773" spans="1:4" ht="16.5" customHeight="1">
      <c r="A773" s="165" t="s">
        <v>665</v>
      </c>
      <c r="B773" s="168">
        <v>17943</v>
      </c>
      <c r="C773" s="168">
        <v>12702</v>
      </c>
      <c r="D773" s="167">
        <f aca="true" t="shared" si="12" ref="D773:D836">B773/C773*100</f>
        <v>141.26121870571563</v>
      </c>
    </row>
    <row r="774" spans="1:4" ht="16.5" customHeight="1">
      <c r="A774" s="165" t="s">
        <v>666</v>
      </c>
      <c r="B774" s="168">
        <v>385</v>
      </c>
      <c r="C774" s="168">
        <v>154</v>
      </c>
      <c r="D774" s="167">
        <f t="shared" si="12"/>
        <v>250</v>
      </c>
    </row>
    <row r="775" spans="1:4" ht="16.5" customHeight="1">
      <c r="A775" s="165" t="s">
        <v>667</v>
      </c>
      <c r="B775" s="168">
        <v>174</v>
      </c>
      <c r="C775" s="168">
        <v>50</v>
      </c>
      <c r="D775" s="167">
        <f t="shared" si="12"/>
        <v>348</v>
      </c>
    </row>
    <row r="776" spans="1:4" ht="16.5" customHeight="1">
      <c r="A776" s="165" t="s">
        <v>668</v>
      </c>
      <c r="B776" s="168">
        <f>SUM(B777:B778)</f>
        <v>2807</v>
      </c>
      <c r="C776" s="168">
        <f>SUM(C777:C778)</f>
        <v>3303</v>
      </c>
      <c r="D776" s="167">
        <f t="shared" si="12"/>
        <v>84.9833484710869</v>
      </c>
    </row>
    <row r="777" spans="1:4" ht="16.5" customHeight="1">
      <c r="A777" s="165" t="s">
        <v>669</v>
      </c>
      <c r="B777" s="168">
        <v>2406</v>
      </c>
      <c r="C777" s="168">
        <v>3245</v>
      </c>
      <c r="D777" s="167">
        <f t="shared" si="12"/>
        <v>74.14483821263482</v>
      </c>
    </row>
    <row r="778" spans="1:4" ht="16.5" customHeight="1">
      <c r="A778" s="165" t="s">
        <v>670</v>
      </c>
      <c r="B778" s="168">
        <v>401</v>
      </c>
      <c r="C778" s="168">
        <v>58</v>
      </c>
      <c r="D778" s="167">
        <f t="shared" si="12"/>
        <v>691.3793103448276</v>
      </c>
    </row>
    <row r="779" spans="1:4" ht="16.5" customHeight="1">
      <c r="A779" s="165" t="s">
        <v>671</v>
      </c>
      <c r="B779" s="168">
        <f>B780</f>
        <v>18121</v>
      </c>
      <c r="C779" s="168">
        <f>C780</f>
        <v>6150</v>
      </c>
      <c r="D779" s="167">
        <f t="shared" si="12"/>
        <v>294.650406504065</v>
      </c>
    </row>
    <row r="780" spans="1:4" ht="16.5" customHeight="1">
      <c r="A780" s="165" t="s">
        <v>672</v>
      </c>
      <c r="B780" s="168">
        <v>18121</v>
      </c>
      <c r="C780" s="168">
        <v>6150</v>
      </c>
      <c r="D780" s="167">
        <f t="shared" si="12"/>
        <v>294.650406504065</v>
      </c>
    </row>
    <row r="781" spans="1:4" ht="16.5" customHeight="1">
      <c r="A781" s="165" t="s">
        <v>673</v>
      </c>
      <c r="B781" s="168">
        <f>B782+B791+B795+B803+B809+B815+B821+B824+B829+B831+B837+B839+B841+B856</f>
        <v>96910</v>
      </c>
      <c r="C781" s="168">
        <f>C782+C791+C795+C803+C809+C815+C821+C824+C829+C831+C837+C839+C841+C856</f>
        <v>112200</v>
      </c>
      <c r="D781" s="167">
        <f t="shared" si="12"/>
        <v>86.37254901960785</v>
      </c>
    </row>
    <row r="782" spans="1:4" ht="16.5" customHeight="1">
      <c r="A782" s="165" t="s">
        <v>674</v>
      </c>
      <c r="B782" s="168">
        <f>SUM(B783:B790)</f>
        <v>15175</v>
      </c>
      <c r="C782" s="168">
        <f>SUM(C783:C790)</f>
        <v>11025</v>
      </c>
      <c r="D782" s="167">
        <f t="shared" si="12"/>
        <v>137.64172335600907</v>
      </c>
    </row>
    <row r="783" spans="1:4" ht="16.5" customHeight="1">
      <c r="A783" s="165" t="s">
        <v>92</v>
      </c>
      <c r="B783" s="168">
        <v>6259</v>
      </c>
      <c r="C783" s="168">
        <v>6100</v>
      </c>
      <c r="D783" s="167">
        <f t="shared" si="12"/>
        <v>102.60655737704919</v>
      </c>
    </row>
    <row r="784" spans="1:4" ht="16.5" customHeight="1">
      <c r="A784" s="165" t="s">
        <v>93</v>
      </c>
      <c r="B784" s="168">
        <v>1850</v>
      </c>
      <c r="C784" s="168">
        <v>2318</v>
      </c>
      <c r="D784" s="167">
        <f t="shared" si="12"/>
        <v>79.81018119068162</v>
      </c>
    </row>
    <row r="785" spans="1:4" ht="16.5" customHeight="1">
      <c r="A785" s="165" t="s">
        <v>94</v>
      </c>
      <c r="B785" s="168">
        <v>0</v>
      </c>
      <c r="C785" s="168">
        <v>0</v>
      </c>
      <c r="D785" s="167" t="e">
        <f t="shared" si="12"/>
        <v>#DIV/0!</v>
      </c>
    </row>
    <row r="786" spans="1:4" ht="16.5" customHeight="1">
      <c r="A786" s="165" t="s">
        <v>675</v>
      </c>
      <c r="B786" s="168">
        <v>0</v>
      </c>
      <c r="C786" s="168">
        <v>0</v>
      </c>
      <c r="D786" s="167" t="e">
        <f t="shared" si="12"/>
        <v>#DIV/0!</v>
      </c>
    </row>
    <row r="787" spans="1:4" ht="16.5" customHeight="1">
      <c r="A787" s="165" t="s">
        <v>676</v>
      </c>
      <c r="B787" s="168">
        <v>0</v>
      </c>
      <c r="C787" s="168">
        <v>0</v>
      </c>
      <c r="D787" s="167" t="e">
        <f t="shared" si="12"/>
        <v>#DIV/0!</v>
      </c>
    </row>
    <row r="788" spans="1:4" ht="16.5" customHeight="1">
      <c r="A788" s="165" t="s">
        <v>677</v>
      </c>
      <c r="B788" s="168">
        <v>0</v>
      </c>
      <c r="C788" s="168">
        <v>0</v>
      </c>
      <c r="D788" s="167" t="e">
        <f t="shared" si="12"/>
        <v>#DIV/0!</v>
      </c>
    </row>
    <row r="789" spans="1:4" ht="16.5" customHeight="1">
      <c r="A789" s="165" t="s">
        <v>678</v>
      </c>
      <c r="B789" s="168">
        <v>0</v>
      </c>
      <c r="C789" s="168">
        <v>0</v>
      </c>
      <c r="D789" s="167" t="e">
        <f t="shared" si="12"/>
        <v>#DIV/0!</v>
      </c>
    </row>
    <row r="790" spans="1:4" ht="16.5" customHeight="1">
      <c r="A790" s="165" t="s">
        <v>679</v>
      </c>
      <c r="B790" s="168">
        <v>7066</v>
      </c>
      <c r="C790" s="168">
        <v>2607</v>
      </c>
      <c r="D790" s="167">
        <f t="shared" si="12"/>
        <v>271.03950901419256</v>
      </c>
    </row>
    <row r="791" spans="1:4" ht="16.5" customHeight="1">
      <c r="A791" s="165" t="s">
        <v>680</v>
      </c>
      <c r="B791" s="168">
        <f>SUM(B792:B794)</f>
        <v>1562</v>
      </c>
      <c r="C791" s="168">
        <f>SUM(C792:C794)</f>
        <v>1025</v>
      </c>
      <c r="D791" s="167">
        <f t="shared" si="12"/>
        <v>152.39024390243904</v>
      </c>
    </row>
    <row r="792" spans="1:4" ht="16.5" customHeight="1">
      <c r="A792" s="165" t="s">
        <v>681</v>
      </c>
      <c r="B792" s="168">
        <v>82</v>
      </c>
      <c r="C792" s="168">
        <v>79</v>
      </c>
      <c r="D792" s="167">
        <f t="shared" si="12"/>
        <v>103.79746835443038</v>
      </c>
    </row>
    <row r="793" spans="1:4" ht="16.5" customHeight="1">
      <c r="A793" s="165" t="s">
        <v>682</v>
      </c>
      <c r="B793" s="168">
        <v>0</v>
      </c>
      <c r="C793" s="168">
        <v>0</v>
      </c>
      <c r="D793" s="167" t="e">
        <f t="shared" si="12"/>
        <v>#DIV/0!</v>
      </c>
    </row>
    <row r="794" spans="1:4" ht="16.5" customHeight="1">
      <c r="A794" s="165" t="s">
        <v>683</v>
      </c>
      <c r="B794" s="168">
        <v>1480</v>
      </c>
      <c r="C794" s="168">
        <v>946</v>
      </c>
      <c r="D794" s="167">
        <f t="shared" si="12"/>
        <v>156.44820295983087</v>
      </c>
    </row>
    <row r="795" spans="1:4" ht="16.5" customHeight="1">
      <c r="A795" s="165" t="s">
        <v>684</v>
      </c>
      <c r="B795" s="168">
        <f>SUM(B796:B802)</f>
        <v>37775</v>
      </c>
      <c r="C795" s="168">
        <f>SUM(C796:C802)</f>
        <v>20699</v>
      </c>
      <c r="D795" s="167">
        <f t="shared" si="12"/>
        <v>182.49673897289725</v>
      </c>
    </row>
    <row r="796" spans="1:4" ht="16.5" customHeight="1">
      <c r="A796" s="165" t="s">
        <v>685</v>
      </c>
      <c r="B796" s="168">
        <v>465</v>
      </c>
      <c r="C796" s="168">
        <v>1055</v>
      </c>
      <c r="D796" s="167">
        <f t="shared" si="12"/>
        <v>44.07582938388626</v>
      </c>
    </row>
    <row r="797" spans="1:4" ht="16.5" customHeight="1">
      <c r="A797" s="165" t="s">
        <v>686</v>
      </c>
      <c r="B797" s="168">
        <v>14807</v>
      </c>
      <c r="C797" s="168">
        <v>6035</v>
      </c>
      <c r="D797" s="167">
        <f t="shared" si="12"/>
        <v>245.35211267605632</v>
      </c>
    </row>
    <row r="798" spans="1:4" ht="16.5" customHeight="1">
      <c r="A798" s="165" t="s">
        <v>687</v>
      </c>
      <c r="B798" s="168">
        <v>0</v>
      </c>
      <c r="C798" s="168">
        <v>0</v>
      </c>
      <c r="D798" s="167" t="e">
        <f t="shared" si="12"/>
        <v>#DIV/0!</v>
      </c>
    </row>
    <row r="799" spans="1:4" ht="16.5" customHeight="1">
      <c r="A799" s="165" t="s">
        <v>688</v>
      </c>
      <c r="B799" s="168">
        <v>2590</v>
      </c>
      <c r="C799" s="168">
        <v>2042</v>
      </c>
      <c r="D799" s="167">
        <f t="shared" si="12"/>
        <v>126.83643486777669</v>
      </c>
    </row>
    <row r="800" spans="1:4" ht="16.5" customHeight="1">
      <c r="A800" s="165" t="s">
        <v>689</v>
      </c>
      <c r="B800" s="168">
        <v>0</v>
      </c>
      <c r="C800" s="168">
        <v>0</v>
      </c>
      <c r="D800" s="167" t="e">
        <f t="shared" si="12"/>
        <v>#DIV/0!</v>
      </c>
    </row>
    <row r="801" spans="1:4" ht="16.5" customHeight="1">
      <c r="A801" s="165" t="s">
        <v>690</v>
      </c>
      <c r="B801" s="168">
        <v>0</v>
      </c>
      <c r="C801" s="168">
        <v>0</v>
      </c>
      <c r="D801" s="167" t="e">
        <f t="shared" si="12"/>
        <v>#DIV/0!</v>
      </c>
    </row>
    <row r="802" spans="1:4" ht="16.5" customHeight="1">
      <c r="A802" s="165" t="s">
        <v>691</v>
      </c>
      <c r="B802" s="168">
        <v>19913</v>
      </c>
      <c r="C802" s="168">
        <v>11567</v>
      </c>
      <c r="D802" s="167">
        <f t="shared" si="12"/>
        <v>172.153540243797</v>
      </c>
    </row>
    <row r="803" spans="1:4" ht="16.5" customHeight="1">
      <c r="A803" s="165" t="s">
        <v>692</v>
      </c>
      <c r="B803" s="168">
        <f>SUM(B804:B808)</f>
        <v>19470</v>
      </c>
      <c r="C803" s="168">
        <f>SUM(C804:C808)</f>
        <v>24126</v>
      </c>
      <c r="D803" s="167">
        <f t="shared" si="12"/>
        <v>80.70131808007959</v>
      </c>
    </row>
    <row r="804" spans="1:4" ht="16.5" customHeight="1">
      <c r="A804" s="165" t="s">
        <v>693</v>
      </c>
      <c r="B804" s="168">
        <v>2055</v>
      </c>
      <c r="C804" s="168">
        <v>1412</v>
      </c>
      <c r="D804" s="167">
        <f t="shared" si="12"/>
        <v>145.53824362606233</v>
      </c>
    </row>
    <row r="805" spans="1:4" ht="16.5" customHeight="1">
      <c r="A805" s="165" t="s">
        <v>694</v>
      </c>
      <c r="B805" s="168">
        <v>16328</v>
      </c>
      <c r="C805" s="168">
        <v>18702</v>
      </c>
      <c r="D805" s="167">
        <f t="shared" si="12"/>
        <v>87.30617046305208</v>
      </c>
    </row>
    <row r="806" spans="1:4" ht="16.5" customHeight="1">
      <c r="A806" s="165" t="s">
        <v>695</v>
      </c>
      <c r="B806" s="168">
        <v>332</v>
      </c>
      <c r="C806" s="168">
        <v>705</v>
      </c>
      <c r="D806" s="167">
        <f t="shared" si="12"/>
        <v>47.09219858156028</v>
      </c>
    </row>
    <row r="807" spans="1:4" ht="16.5" customHeight="1">
      <c r="A807" s="165" t="s">
        <v>696</v>
      </c>
      <c r="B807" s="168">
        <v>0</v>
      </c>
      <c r="C807" s="168">
        <v>0</v>
      </c>
      <c r="D807" s="167" t="e">
        <f t="shared" si="12"/>
        <v>#DIV/0!</v>
      </c>
    </row>
    <row r="808" spans="1:4" ht="16.5" customHeight="1">
      <c r="A808" s="165" t="s">
        <v>697</v>
      </c>
      <c r="B808" s="168">
        <v>755</v>
      </c>
      <c r="C808" s="168">
        <v>3307</v>
      </c>
      <c r="D808" s="167">
        <f t="shared" si="12"/>
        <v>22.830359842757787</v>
      </c>
    </row>
    <row r="809" spans="1:4" ht="16.5" customHeight="1">
      <c r="A809" s="165" t="s">
        <v>698</v>
      </c>
      <c r="B809" s="168">
        <f>SUM(B810:B814)</f>
        <v>3301</v>
      </c>
      <c r="C809" s="168">
        <f>SUM(C810:C814)</f>
        <v>2902</v>
      </c>
      <c r="D809" s="167">
        <f t="shared" si="12"/>
        <v>113.74913852515508</v>
      </c>
    </row>
    <row r="810" spans="1:4" ht="16.5" customHeight="1">
      <c r="A810" s="165" t="s">
        <v>699</v>
      </c>
      <c r="B810" s="168">
        <v>2712</v>
      </c>
      <c r="C810" s="168">
        <v>2078</v>
      </c>
      <c r="D810" s="167">
        <f t="shared" si="12"/>
        <v>130.51010587102985</v>
      </c>
    </row>
    <row r="811" spans="1:4" ht="16.5" customHeight="1">
      <c r="A811" s="165" t="s">
        <v>700</v>
      </c>
      <c r="B811" s="168"/>
      <c r="C811" s="168">
        <v>0</v>
      </c>
      <c r="D811" s="167" t="e">
        <f t="shared" si="12"/>
        <v>#DIV/0!</v>
      </c>
    </row>
    <row r="812" spans="1:4" ht="16.5" customHeight="1">
      <c r="A812" s="165" t="s">
        <v>701</v>
      </c>
      <c r="B812" s="168"/>
      <c r="C812" s="168">
        <v>0</v>
      </c>
      <c r="D812" s="167" t="e">
        <f t="shared" si="12"/>
        <v>#DIV/0!</v>
      </c>
    </row>
    <row r="813" spans="1:4" ht="16.5" customHeight="1">
      <c r="A813" s="165" t="s">
        <v>702</v>
      </c>
      <c r="B813" s="168"/>
      <c r="C813" s="168">
        <v>0</v>
      </c>
      <c r="D813" s="167" t="e">
        <f t="shared" si="12"/>
        <v>#DIV/0!</v>
      </c>
    </row>
    <row r="814" spans="1:4" ht="16.5" customHeight="1">
      <c r="A814" s="165" t="s">
        <v>703</v>
      </c>
      <c r="B814" s="168">
        <v>589</v>
      </c>
      <c r="C814" s="168">
        <v>824</v>
      </c>
      <c r="D814" s="167">
        <f t="shared" si="12"/>
        <v>71.48058252427184</v>
      </c>
    </row>
    <row r="815" spans="1:4" ht="16.5" customHeight="1">
      <c r="A815" s="165" t="s">
        <v>704</v>
      </c>
      <c r="B815" s="168">
        <f>SUM(B816:B820)</f>
        <v>6383</v>
      </c>
      <c r="C815" s="168">
        <f>SUM(C816:C820)</f>
        <v>11439</v>
      </c>
      <c r="D815" s="167">
        <f t="shared" si="12"/>
        <v>55.80033219687035</v>
      </c>
    </row>
    <row r="816" spans="1:4" ht="16.5" customHeight="1">
      <c r="A816" s="165" t="s">
        <v>705</v>
      </c>
      <c r="B816" s="168">
        <v>5615</v>
      </c>
      <c r="C816" s="168">
        <v>10190</v>
      </c>
      <c r="D816" s="167">
        <f t="shared" si="12"/>
        <v>55.10304219823357</v>
      </c>
    </row>
    <row r="817" spans="1:4" ht="16.5" customHeight="1">
      <c r="A817" s="165" t="s">
        <v>706</v>
      </c>
      <c r="B817" s="168">
        <v>0</v>
      </c>
      <c r="C817" s="168">
        <v>0</v>
      </c>
      <c r="D817" s="167" t="e">
        <f t="shared" si="12"/>
        <v>#DIV/0!</v>
      </c>
    </row>
    <row r="818" spans="1:4" ht="16.5" customHeight="1">
      <c r="A818" s="165" t="s">
        <v>707</v>
      </c>
      <c r="B818" s="168">
        <v>0</v>
      </c>
      <c r="C818" s="168">
        <v>0</v>
      </c>
      <c r="D818" s="167" t="e">
        <f t="shared" si="12"/>
        <v>#DIV/0!</v>
      </c>
    </row>
    <row r="819" spans="1:4" ht="16.5" customHeight="1">
      <c r="A819" s="165" t="s">
        <v>708</v>
      </c>
      <c r="B819" s="168">
        <v>75</v>
      </c>
      <c r="C819" s="168">
        <v>594</v>
      </c>
      <c r="D819" s="167">
        <f t="shared" si="12"/>
        <v>12.626262626262626</v>
      </c>
    </row>
    <row r="820" spans="1:4" ht="16.5" customHeight="1">
      <c r="A820" s="165" t="s">
        <v>709</v>
      </c>
      <c r="B820" s="168">
        <v>693</v>
      </c>
      <c r="C820" s="168">
        <v>655</v>
      </c>
      <c r="D820" s="167">
        <f t="shared" si="12"/>
        <v>105.80152671755725</v>
      </c>
    </row>
    <row r="821" spans="1:4" ht="16.5" customHeight="1">
      <c r="A821" s="165" t="s">
        <v>710</v>
      </c>
      <c r="B821" s="168">
        <f>SUM(B822:B823)</f>
        <v>3062</v>
      </c>
      <c r="C821" s="168">
        <f>SUM(C822:C823)</f>
        <v>6875</v>
      </c>
      <c r="D821" s="167">
        <f t="shared" si="12"/>
        <v>44.53818181818182</v>
      </c>
    </row>
    <row r="822" spans="1:4" ht="16.5" customHeight="1">
      <c r="A822" s="165" t="s">
        <v>711</v>
      </c>
      <c r="B822" s="168">
        <v>0</v>
      </c>
      <c r="C822" s="168">
        <v>0</v>
      </c>
      <c r="D822" s="167" t="e">
        <f t="shared" si="12"/>
        <v>#DIV/0!</v>
      </c>
    </row>
    <row r="823" spans="1:4" ht="16.5" customHeight="1">
      <c r="A823" s="165" t="s">
        <v>712</v>
      </c>
      <c r="B823" s="168">
        <v>3062</v>
      </c>
      <c r="C823" s="168">
        <v>6875</v>
      </c>
      <c r="D823" s="167">
        <f t="shared" si="12"/>
        <v>44.53818181818182</v>
      </c>
    </row>
    <row r="824" spans="1:4" ht="16.5" customHeight="1">
      <c r="A824" s="165" t="s">
        <v>713</v>
      </c>
      <c r="B824" s="168">
        <f>SUM(B825:B826)</f>
        <v>0</v>
      </c>
      <c r="C824" s="168">
        <f>SUM(C825:C826)</f>
        <v>0</v>
      </c>
      <c r="D824" s="167" t="e">
        <f t="shared" si="12"/>
        <v>#DIV/0!</v>
      </c>
    </row>
    <row r="825" spans="1:4" ht="16.5" customHeight="1">
      <c r="A825" s="165" t="s">
        <v>714</v>
      </c>
      <c r="B825" s="168">
        <v>0</v>
      </c>
      <c r="C825" s="168">
        <v>0</v>
      </c>
      <c r="D825" s="167" t="e">
        <f t="shared" si="12"/>
        <v>#DIV/0!</v>
      </c>
    </row>
    <row r="826" spans="1:4" ht="16.5" customHeight="1">
      <c r="A826" s="165" t="s">
        <v>715</v>
      </c>
      <c r="B826" s="168">
        <v>0</v>
      </c>
      <c r="C826" s="168">
        <v>0</v>
      </c>
      <c r="D826" s="167" t="e">
        <f t="shared" si="12"/>
        <v>#DIV/0!</v>
      </c>
    </row>
    <row r="827" spans="1:4" ht="16.5" customHeight="1">
      <c r="A827" s="165" t="s">
        <v>716</v>
      </c>
      <c r="B827" s="168">
        <f>B828</f>
        <v>0</v>
      </c>
      <c r="C827" s="168">
        <f>C828</f>
        <v>0</v>
      </c>
      <c r="D827" s="167" t="e">
        <f t="shared" si="12"/>
        <v>#DIV/0!</v>
      </c>
    </row>
    <row r="828" spans="1:4" ht="16.5" customHeight="1">
      <c r="A828" s="165" t="s">
        <v>717</v>
      </c>
      <c r="B828" s="168">
        <v>0</v>
      </c>
      <c r="C828" s="168">
        <v>0</v>
      </c>
      <c r="D828" s="167" t="e">
        <f t="shared" si="12"/>
        <v>#DIV/0!</v>
      </c>
    </row>
    <row r="829" spans="1:4" ht="16.5" customHeight="1">
      <c r="A829" s="165" t="s">
        <v>718</v>
      </c>
      <c r="B829" s="168">
        <f>B830</f>
        <v>135</v>
      </c>
      <c r="C829" s="168">
        <f>C830</f>
        <v>343</v>
      </c>
      <c r="D829" s="167">
        <f t="shared" si="12"/>
        <v>39.35860058309038</v>
      </c>
    </row>
    <row r="830" spans="1:4" ht="16.5" customHeight="1">
      <c r="A830" s="165" t="s">
        <v>719</v>
      </c>
      <c r="B830" s="168">
        <v>135</v>
      </c>
      <c r="C830" s="168">
        <v>343</v>
      </c>
      <c r="D830" s="167">
        <f t="shared" si="12"/>
        <v>39.35860058309038</v>
      </c>
    </row>
    <row r="831" spans="1:4" ht="16.5" customHeight="1">
      <c r="A831" s="165" t="s">
        <v>720</v>
      </c>
      <c r="B831" s="168">
        <f>SUM(B832:B836)</f>
        <v>2331</v>
      </c>
      <c r="C831" s="168">
        <f>SUM(C832:C836)</f>
        <v>4587</v>
      </c>
      <c r="D831" s="167">
        <f t="shared" si="12"/>
        <v>50.81752779594506</v>
      </c>
    </row>
    <row r="832" spans="1:4" ht="16.5" customHeight="1">
      <c r="A832" s="165" t="s">
        <v>721</v>
      </c>
      <c r="B832" s="168">
        <v>136</v>
      </c>
      <c r="C832" s="168">
        <v>230</v>
      </c>
      <c r="D832" s="167">
        <f t="shared" si="12"/>
        <v>59.130434782608695</v>
      </c>
    </row>
    <row r="833" spans="1:4" ht="16.5" customHeight="1">
      <c r="A833" s="165" t="s">
        <v>722</v>
      </c>
      <c r="B833" s="168">
        <v>64</v>
      </c>
      <c r="C833" s="168">
        <v>108</v>
      </c>
      <c r="D833" s="167">
        <f t="shared" si="12"/>
        <v>59.25925925925925</v>
      </c>
    </row>
    <row r="834" spans="1:4" ht="16.5" customHeight="1">
      <c r="A834" s="165" t="s">
        <v>723</v>
      </c>
      <c r="B834" s="168">
        <v>815</v>
      </c>
      <c r="C834" s="168">
        <v>1466</v>
      </c>
      <c r="D834" s="167">
        <f t="shared" si="12"/>
        <v>55.59345156889495</v>
      </c>
    </row>
    <row r="835" spans="1:4" ht="16.5" customHeight="1">
      <c r="A835" s="165" t="s">
        <v>724</v>
      </c>
      <c r="B835" s="168">
        <v>0</v>
      </c>
      <c r="C835" s="168">
        <v>60</v>
      </c>
      <c r="D835" s="167">
        <f t="shared" si="12"/>
        <v>0</v>
      </c>
    </row>
    <row r="836" spans="1:4" ht="16.5" customHeight="1">
      <c r="A836" s="165" t="s">
        <v>725</v>
      </c>
      <c r="B836" s="168">
        <v>1316</v>
      </c>
      <c r="C836" s="168">
        <v>2723</v>
      </c>
      <c r="D836" s="167">
        <f t="shared" si="12"/>
        <v>48.329048843187664</v>
      </c>
    </row>
    <row r="837" spans="1:4" ht="16.5" customHeight="1">
      <c r="A837" s="165" t="s">
        <v>726</v>
      </c>
      <c r="B837" s="168">
        <f>B838</f>
        <v>1314</v>
      </c>
      <c r="C837" s="168">
        <f>C838</f>
        <v>3010</v>
      </c>
      <c r="D837" s="167">
        <f aca="true" t="shared" si="13" ref="D837:D900">B837/C837*100</f>
        <v>43.65448504983389</v>
      </c>
    </row>
    <row r="838" spans="1:4" ht="16.5" customHeight="1">
      <c r="A838" s="165" t="s">
        <v>727</v>
      </c>
      <c r="B838" s="168">
        <v>1314</v>
      </c>
      <c r="C838" s="168">
        <v>3010</v>
      </c>
      <c r="D838" s="167">
        <f t="shared" si="13"/>
        <v>43.65448504983389</v>
      </c>
    </row>
    <row r="839" spans="1:4" ht="16.5" customHeight="1">
      <c r="A839" s="165" t="s">
        <v>728</v>
      </c>
      <c r="B839" s="168">
        <f>B840</f>
        <v>0</v>
      </c>
      <c r="C839" s="168">
        <f>C840</f>
        <v>0</v>
      </c>
      <c r="D839" s="167" t="e">
        <f t="shared" si="13"/>
        <v>#DIV/0!</v>
      </c>
    </row>
    <row r="840" spans="1:4" ht="16.5" customHeight="1">
      <c r="A840" s="165" t="s">
        <v>729</v>
      </c>
      <c r="B840" s="168">
        <v>0</v>
      </c>
      <c r="C840" s="168">
        <v>0</v>
      </c>
      <c r="D840" s="167" t="e">
        <f t="shared" si="13"/>
        <v>#DIV/0!</v>
      </c>
    </row>
    <row r="841" spans="1:4" ht="16.5" customHeight="1">
      <c r="A841" s="165" t="s">
        <v>730</v>
      </c>
      <c r="B841" s="168">
        <f>SUM(B842:B855)</f>
        <v>1685</v>
      </c>
      <c r="C841" s="168">
        <f>SUM(C842:C855)</f>
        <v>3146</v>
      </c>
      <c r="D841" s="167">
        <f t="shared" si="13"/>
        <v>53.56007628734901</v>
      </c>
    </row>
    <row r="842" spans="1:4" ht="16.5" customHeight="1">
      <c r="A842" s="165" t="s">
        <v>92</v>
      </c>
      <c r="B842" s="168">
        <v>195</v>
      </c>
      <c r="C842" s="168">
        <v>289</v>
      </c>
      <c r="D842" s="167">
        <f t="shared" si="13"/>
        <v>67.47404844290658</v>
      </c>
    </row>
    <row r="843" spans="1:4" ht="16.5" customHeight="1">
      <c r="A843" s="165" t="s">
        <v>93</v>
      </c>
      <c r="B843" s="168">
        <v>27</v>
      </c>
      <c r="C843" s="168">
        <v>117</v>
      </c>
      <c r="D843" s="167">
        <f t="shared" si="13"/>
        <v>23.076923076923077</v>
      </c>
    </row>
    <row r="844" spans="1:4" ht="16.5" customHeight="1">
      <c r="A844" s="165" t="s">
        <v>94</v>
      </c>
      <c r="B844" s="168">
        <v>0</v>
      </c>
      <c r="C844" s="168">
        <v>0</v>
      </c>
      <c r="D844" s="167" t="e">
        <f t="shared" si="13"/>
        <v>#DIV/0!</v>
      </c>
    </row>
    <row r="845" spans="1:4" ht="16.5" customHeight="1">
      <c r="A845" s="165" t="s">
        <v>731</v>
      </c>
      <c r="B845" s="168">
        <v>0</v>
      </c>
      <c r="C845" s="168">
        <v>0</v>
      </c>
      <c r="D845" s="167" t="e">
        <f t="shared" si="13"/>
        <v>#DIV/0!</v>
      </c>
    </row>
    <row r="846" spans="1:4" ht="16.5" customHeight="1">
      <c r="A846" s="165" t="s">
        <v>732</v>
      </c>
      <c r="B846" s="168">
        <v>0</v>
      </c>
      <c r="C846" s="168">
        <v>0</v>
      </c>
      <c r="D846" s="167" t="e">
        <f t="shared" si="13"/>
        <v>#DIV/0!</v>
      </c>
    </row>
    <row r="847" spans="1:4" ht="16.5" customHeight="1">
      <c r="A847" s="165" t="s">
        <v>733</v>
      </c>
      <c r="B847" s="168">
        <v>0</v>
      </c>
      <c r="C847" s="168">
        <v>0</v>
      </c>
      <c r="D847" s="167" t="e">
        <f t="shared" si="13"/>
        <v>#DIV/0!</v>
      </c>
    </row>
    <row r="848" spans="1:4" ht="16.5" customHeight="1">
      <c r="A848" s="165" t="s">
        <v>734</v>
      </c>
      <c r="B848" s="168">
        <v>797</v>
      </c>
      <c r="C848" s="168">
        <v>1000</v>
      </c>
      <c r="D848" s="167">
        <f t="shared" si="13"/>
        <v>79.7</v>
      </c>
    </row>
    <row r="849" spans="1:4" ht="16.5" customHeight="1">
      <c r="A849" s="165" t="s">
        <v>735</v>
      </c>
      <c r="B849" s="168">
        <v>0</v>
      </c>
      <c r="C849" s="168">
        <v>0</v>
      </c>
      <c r="D849" s="167" t="e">
        <f t="shared" si="13"/>
        <v>#DIV/0!</v>
      </c>
    </row>
    <row r="850" spans="1:4" ht="16.5" customHeight="1">
      <c r="A850" s="165" t="s">
        <v>736</v>
      </c>
      <c r="B850" s="168">
        <v>0</v>
      </c>
      <c r="C850" s="168">
        <v>0</v>
      </c>
      <c r="D850" s="167" t="e">
        <f t="shared" si="13"/>
        <v>#DIV/0!</v>
      </c>
    </row>
    <row r="851" spans="1:4" ht="16.5" customHeight="1">
      <c r="A851" s="165" t="s">
        <v>737</v>
      </c>
      <c r="B851" s="168">
        <v>0</v>
      </c>
      <c r="C851" s="168">
        <v>0</v>
      </c>
      <c r="D851" s="167" t="e">
        <f t="shared" si="13"/>
        <v>#DIV/0!</v>
      </c>
    </row>
    <row r="852" spans="1:4" ht="16.5" customHeight="1">
      <c r="A852" s="165" t="s">
        <v>135</v>
      </c>
      <c r="B852" s="168">
        <v>0</v>
      </c>
      <c r="C852" s="168">
        <v>0</v>
      </c>
      <c r="D852" s="167" t="e">
        <f t="shared" si="13"/>
        <v>#DIV/0!</v>
      </c>
    </row>
    <row r="853" spans="1:4" ht="16.5" customHeight="1">
      <c r="A853" s="165" t="s">
        <v>738</v>
      </c>
      <c r="B853" s="168">
        <v>635</v>
      </c>
      <c r="C853" s="168">
        <v>927</v>
      </c>
      <c r="D853" s="167">
        <f t="shared" si="13"/>
        <v>68.50053937432578</v>
      </c>
    </row>
    <row r="854" spans="1:4" ht="16.5" customHeight="1">
      <c r="A854" s="165" t="s">
        <v>101</v>
      </c>
      <c r="B854" s="168">
        <v>0</v>
      </c>
      <c r="C854" s="168">
        <v>0</v>
      </c>
      <c r="D854" s="167" t="e">
        <f t="shared" si="13"/>
        <v>#DIV/0!</v>
      </c>
    </row>
    <row r="855" spans="1:4" ht="16.5" customHeight="1">
      <c r="A855" s="165" t="s">
        <v>739</v>
      </c>
      <c r="B855" s="168">
        <v>31</v>
      </c>
      <c r="C855" s="168">
        <v>813</v>
      </c>
      <c r="D855" s="167">
        <f t="shared" si="13"/>
        <v>3.8130381303813037</v>
      </c>
    </row>
    <row r="856" spans="1:4" ht="16.5" customHeight="1">
      <c r="A856" s="165" t="s">
        <v>740</v>
      </c>
      <c r="B856" s="168">
        <f>B857</f>
        <v>4717</v>
      </c>
      <c r="C856" s="168">
        <f>C857</f>
        <v>23023</v>
      </c>
      <c r="D856" s="167">
        <f t="shared" si="13"/>
        <v>20.488207444729184</v>
      </c>
    </row>
    <row r="857" spans="1:4" ht="16.5" customHeight="1">
      <c r="A857" s="165" t="s">
        <v>741</v>
      </c>
      <c r="B857" s="168">
        <v>4717</v>
      </c>
      <c r="C857" s="168">
        <v>23023</v>
      </c>
      <c r="D857" s="167">
        <f t="shared" si="13"/>
        <v>20.488207444729184</v>
      </c>
    </row>
    <row r="858" spans="1:4" ht="16.5" customHeight="1">
      <c r="A858" s="165" t="s">
        <v>742</v>
      </c>
      <c r="B858" s="168">
        <f>SUM(B859,B871,B873,B876,B878,B880)</f>
        <v>278367</v>
      </c>
      <c r="C858" s="168">
        <f>C859+C871+C873+C876+C878+C880</f>
        <v>260808</v>
      </c>
      <c r="D858" s="167">
        <f t="shared" si="13"/>
        <v>106.7325388791755</v>
      </c>
    </row>
    <row r="859" spans="1:4" ht="16.5" customHeight="1">
      <c r="A859" s="165" t="s">
        <v>743</v>
      </c>
      <c r="B859" s="168">
        <f>SUM(B860:B870)</f>
        <v>59339</v>
      </c>
      <c r="C859" s="168">
        <f>SUM(C860:C870)</f>
        <v>71105</v>
      </c>
      <c r="D859" s="167">
        <f t="shared" si="13"/>
        <v>83.45264046128963</v>
      </c>
    </row>
    <row r="860" spans="1:4" ht="16.5" customHeight="1">
      <c r="A860" s="165" t="s">
        <v>92</v>
      </c>
      <c r="B860" s="168">
        <v>19670</v>
      </c>
      <c r="C860" s="168">
        <v>24514</v>
      </c>
      <c r="D860" s="167">
        <f t="shared" si="13"/>
        <v>80.23986293546544</v>
      </c>
    </row>
    <row r="861" spans="1:4" ht="16.5" customHeight="1">
      <c r="A861" s="165" t="s">
        <v>93</v>
      </c>
      <c r="B861" s="168">
        <v>6698</v>
      </c>
      <c r="C861" s="168">
        <v>7516</v>
      </c>
      <c r="D861" s="167">
        <f t="shared" si="13"/>
        <v>89.11655135710484</v>
      </c>
    </row>
    <row r="862" spans="1:4" ht="16.5" customHeight="1">
      <c r="A862" s="165" t="s">
        <v>94</v>
      </c>
      <c r="B862" s="168">
        <v>40</v>
      </c>
      <c r="C862" s="168">
        <v>30</v>
      </c>
      <c r="D862" s="167">
        <f t="shared" si="13"/>
        <v>133.33333333333331</v>
      </c>
    </row>
    <row r="863" spans="1:4" ht="16.5" customHeight="1">
      <c r="A863" s="165" t="s">
        <v>744</v>
      </c>
      <c r="B863" s="168">
        <v>14704</v>
      </c>
      <c r="C863" s="168">
        <v>15379</v>
      </c>
      <c r="D863" s="167">
        <f t="shared" si="13"/>
        <v>95.6108979777619</v>
      </c>
    </row>
    <row r="864" spans="1:4" ht="16.5" customHeight="1">
      <c r="A864" s="165" t="s">
        <v>745</v>
      </c>
      <c r="B864" s="168">
        <v>359</v>
      </c>
      <c r="C864" s="168">
        <v>74</v>
      </c>
      <c r="D864" s="167">
        <f t="shared" si="13"/>
        <v>485.13513513513516</v>
      </c>
    </row>
    <row r="865" spans="1:4" ht="16.5" customHeight="1">
      <c r="A865" s="165" t="s">
        <v>746</v>
      </c>
      <c r="B865" s="168">
        <v>1359</v>
      </c>
      <c r="C865" s="168">
        <v>2282</v>
      </c>
      <c r="D865" s="167">
        <f t="shared" si="13"/>
        <v>59.55302366345311</v>
      </c>
    </row>
    <row r="866" spans="1:4" ht="16.5" customHeight="1">
      <c r="A866" s="165" t="s">
        <v>747</v>
      </c>
      <c r="B866" s="168">
        <v>3072</v>
      </c>
      <c r="C866" s="168">
        <v>2525</v>
      </c>
      <c r="D866" s="167">
        <f t="shared" si="13"/>
        <v>121.66336633663366</v>
      </c>
    </row>
    <row r="867" spans="1:4" ht="16.5" customHeight="1">
      <c r="A867" s="165" t="s">
        <v>748</v>
      </c>
      <c r="B867" s="168">
        <v>393</v>
      </c>
      <c r="C867" s="168">
        <v>330</v>
      </c>
      <c r="D867" s="167">
        <f t="shared" si="13"/>
        <v>119.0909090909091</v>
      </c>
    </row>
    <row r="868" spans="1:4" ht="16.5" customHeight="1">
      <c r="A868" s="165" t="s">
        <v>749</v>
      </c>
      <c r="B868" s="168">
        <v>1274</v>
      </c>
      <c r="C868" s="168">
        <v>3178</v>
      </c>
      <c r="D868" s="167">
        <f t="shared" si="13"/>
        <v>40.08810572687225</v>
      </c>
    </row>
    <row r="869" spans="1:4" ht="16.5" customHeight="1">
      <c r="A869" s="165" t="s">
        <v>750</v>
      </c>
      <c r="B869" s="168">
        <v>0</v>
      </c>
      <c r="C869" s="168">
        <v>0</v>
      </c>
      <c r="D869" s="167" t="e">
        <f t="shared" si="13"/>
        <v>#DIV/0!</v>
      </c>
    </row>
    <row r="870" spans="1:4" ht="16.5" customHeight="1">
      <c r="A870" s="165" t="s">
        <v>751</v>
      </c>
      <c r="B870" s="168">
        <v>11770</v>
      </c>
      <c r="C870" s="168">
        <v>15277</v>
      </c>
      <c r="D870" s="167">
        <f t="shared" si="13"/>
        <v>77.04392223604111</v>
      </c>
    </row>
    <row r="871" spans="1:4" ht="16.5" customHeight="1">
      <c r="A871" s="165" t="s">
        <v>752</v>
      </c>
      <c r="B871" s="168">
        <f>B872</f>
        <v>9107</v>
      </c>
      <c r="C871" s="168">
        <f>C872</f>
        <v>13047</v>
      </c>
      <c r="D871" s="167">
        <f t="shared" si="13"/>
        <v>69.80148693186173</v>
      </c>
    </row>
    <row r="872" spans="1:4" ht="16.5" customHeight="1">
      <c r="A872" s="165" t="s">
        <v>753</v>
      </c>
      <c r="B872" s="168">
        <v>9107</v>
      </c>
      <c r="C872" s="168">
        <v>13047</v>
      </c>
      <c r="D872" s="167">
        <f t="shared" si="13"/>
        <v>69.80148693186173</v>
      </c>
    </row>
    <row r="873" spans="1:4" ht="16.5" customHeight="1">
      <c r="A873" s="165" t="s">
        <v>754</v>
      </c>
      <c r="B873" s="168">
        <f>SUM(B874:B875)</f>
        <v>78348</v>
      </c>
      <c r="C873" s="168">
        <f>SUM(C874:C875)</f>
        <v>76112</v>
      </c>
      <c r="D873" s="167">
        <f t="shared" si="13"/>
        <v>102.93777590918647</v>
      </c>
    </row>
    <row r="874" spans="1:4" ht="16.5" customHeight="1">
      <c r="A874" s="165" t="s">
        <v>755</v>
      </c>
      <c r="B874" s="168">
        <v>9692</v>
      </c>
      <c r="C874" s="168">
        <v>6532</v>
      </c>
      <c r="D874" s="167">
        <f t="shared" si="13"/>
        <v>148.37721984078382</v>
      </c>
    </row>
    <row r="875" spans="1:4" ht="16.5" customHeight="1">
      <c r="A875" s="165" t="s">
        <v>756</v>
      </c>
      <c r="B875" s="168">
        <v>68656</v>
      </c>
      <c r="C875" s="168">
        <v>69580</v>
      </c>
      <c r="D875" s="167">
        <f t="shared" si="13"/>
        <v>98.67203219315896</v>
      </c>
    </row>
    <row r="876" spans="1:4" ht="16.5" customHeight="1">
      <c r="A876" s="165" t="s">
        <v>757</v>
      </c>
      <c r="B876" s="168">
        <f>B877</f>
        <v>29990</v>
      </c>
      <c r="C876" s="168">
        <f>C877</f>
        <v>35616</v>
      </c>
      <c r="D876" s="167">
        <f t="shared" si="13"/>
        <v>84.20372866127583</v>
      </c>
    </row>
    <row r="877" spans="1:4" ht="16.5" customHeight="1">
      <c r="A877" s="165" t="s">
        <v>758</v>
      </c>
      <c r="B877" s="168">
        <v>29990</v>
      </c>
      <c r="C877" s="168">
        <v>35616</v>
      </c>
      <c r="D877" s="167">
        <f t="shared" si="13"/>
        <v>84.20372866127583</v>
      </c>
    </row>
    <row r="878" spans="1:4" ht="16.5" customHeight="1">
      <c r="A878" s="165" t="s">
        <v>759</v>
      </c>
      <c r="B878" s="168">
        <f>B879</f>
        <v>1668</v>
      </c>
      <c r="C878" s="168">
        <f>C879</f>
        <v>1572</v>
      </c>
      <c r="D878" s="167">
        <f t="shared" si="13"/>
        <v>106.10687022900764</v>
      </c>
    </row>
    <row r="879" spans="1:4" ht="16.5" customHeight="1">
      <c r="A879" s="165" t="s">
        <v>760</v>
      </c>
      <c r="B879" s="168">
        <v>1668</v>
      </c>
      <c r="C879" s="168">
        <v>1572</v>
      </c>
      <c r="D879" s="167">
        <f t="shared" si="13"/>
        <v>106.10687022900764</v>
      </c>
    </row>
    <row r="880" spans="1:4" ht="16.5" customHeight="1">
      <c r="A880" s="165" t="s">
        <v>761</v>
      </c>
      <c r="B880" s="168">
        <f>B881</f>
        <v>99915</v>
      </c>
      <c r="C880" s="168">
        <f>C881</f>
        <v>63356</v>
      </c>
      <c r="D880" s="167">
        <f t="shared" si="13"/>
        <v>157.70408485384178</v>
      </c>
    </row>
    <row r="881" spans="1:4" ht="16.5" customHeight="1">
      <c r="A881" s="165" t="s">
        <v>762</v>
      </c>
      <c r="B881" s="168">
        <v>99915</v>
      </c>
      <c r="C881" s="168">
        <v>63356</v>
      </c>
      <c r="D881" s="167">
        <f t="shared" si="13"/>
        <v>157.70408485384178</v>
      </c>
    </row>
    <row r="882" spans="1:4" ht="16.5" customHeight="1">
      <c r="A882" s="165" t="s">
        <v>763</v>
      </c>
      <c r="B882" s="168">
        <f>B883+B908+B936+B963+B974+B985+B991+B998+B1005+B1009</f>
        <v>919948</v>
      </c>
      <c r="C882" s="168">
        <f>C883+C908+C936+C963+C974+C985+C991+C998+C1005+C1009</f>
        <v>656072</v>
      </c>
      <c r="D882" s="167">
        <f t="shared" si="13"/>
        <v>140.22058554548892</v>
      </c>
    </row>
    <row r="883" spans="1:4" ht="16.5" customHeight="1">
      <c r="A883" s="165" t="s">
        <v>764</v>
      </c>
      <c r="B883" s="168">
        <f>SUM(B884:B907)</f>
        <v>194854</v>
      </c>
      <c r="C883" s="168">
        <f>SUM(C884:C907)</f>
        <v>150624</v>
      </c>
      <c r="D883" s="167">
        <f t="shared" si="13"/>
        <v>129.36451030380286</v>
      </c>
    </row>
    <row r="884" spans="1:4" ht="16.5" customHeight="1">
      <c r="A884" s="165" t="s">
        <v>92</v>
      </c>
      <c r="B884" s="168">
        <v>41555</v>
      </c>
      <c r="C884" s="168">
        <v>34519</v>
      </c>
      <c r="D884" s="167">
        <f t="shared" si="13"/>
        <v>120.38297749065731</v>
      </c>
    </row>
    <row r="885" spans="1:4" ht="16.5" customHeight="1">
      <c r="A885" s="165" t="s">
        <v>93</v>
      </c>
      <c r="B885" s="168">
        <v>4222</v>
      </c>
      <c r="C885" s="168">
        <v>5137</v>
      </c>
      <c r="D885" s="167">
        <f t="shared" si="13"/>
        <v>82.18804749854</v>
      </c>
    </row>
    <row r="886" spans="1:4" ht="16.5" customHeight="1">
      <c r="A886" s="165" t="s">
        <v>94</v>
      </c>
      <c r="B886" s="168">
        <v>32</v>
      </c>
      <c r="C886" s="168">
        <v>57</v>
      </c>
      <c r="D886" s="167">
        <f t="shared" si="13"/>
        <v>56.14035087719298</v>
      </c>
    </row>
    <row r="887" spans="1:4" ht="16.5" customHeight="1">
      <c r="A887" s="165" t="s">
        <v>101</v>
      </c>
      <c r="B887" s="168">
        <v>8749</v>
      </c>
      <c r="C887" s="168">
        <v>9240</v>
      </c>
      <c r="D887" s="167">
        <f t="shared" si="13"/>
        <v>94.68614718614718</v>
      </c>
    </row>
    <row r="888" spans="1:4" ht="16.5" customHeight="1">
      <c r="A888" s="165" t="s">
        <v>765</v>
      </c>
      <c r="B888" s="168">
        <v>4</v>
      </c>
      <c r="C888" s="168">
        <v>13</v>
      </c>
      <c r="D888" s="167">
        <f t="shared" si="13"/>
        <v>30.76923076923077</v>
      </c>
    </row>
    <row r="889" spans="1:4" ht="16.5" customHeight="1">
      <c r="A889" s="165" t="s">
        <v>766</v>
      </c>
      <c r="B889" s="168">
        <v>3970</v>
      </c>
      <c r="C889" s="168">
        <v>4760</v>
      </c>
      <c r="D889" s="167">
        <f t="shared" si="13"/>
        <v>83.40336134453781</v>
      </c>
    </row>
    <row r="890" spans="1:4" ht="16.5" customHeight="1">
      <c r="A890" s="165" t="s">
        <v>767</v>
      </c>
      <c r="B890" s="168">
        <v>3780</v>
      </c>
      <c r="C890" s="168">
        <v>3814</v>
      </c>
      <c r="D890" s="167">
        <f t="shared" si="13"/>
        <v>99.10854745673832</v>
      </c>
    </row>
    <row r="891" spans="1:4" ht="16.5" customHeight="1">
      <c r="A891" s="165" t="s">
        <v>768</v>
      </c>
      <c r="B891" s="168">
        <v>1164</v>
      </c>
      <c r="C891" s="168">
        <v>752</v>
      </c>
      <c r="D891" s="167">
        <f t="shared" si="13"/>
        <v>154.7872340425532</v>
      </c>
    </row>
    <row r="892" spans="1:4" ht="16.5" customHeight="1">
      <c r="A892" s="165" t="s">
        <v>769</v>
      </c>
      <c r="B892" s="168">
        <v>532</v>
      </c>
      <c r="C892" s="168">
        <v>478</v>
      </c>
      <c r="D892" s="167">
        <f t="shared" si="13"/>
        <v>111.2970711297071</v>
      </c>
    </row>
    <row r="893" spans="1:4" ht="16.5" customHeight="1">
      <c r="A893" s="165" t="s">
        <v>770</v>
      </c>
      <c r="B893" s="168">
        <v>565</v>
      </c>
      <c r="C893" s="168">
        <v>85</v>
      </c>
      <c r="D893" s="167">
        <f t="shared" si="13"/>
        <v>664.7058823529412</v>
      </c>
    </row>
    <row r="894" spans="1:4" ht="16.5" customHeight="1">
      <c r="A894" s="165" t="s">
        <v>771</v>
      </c>
      <c r="B894" s="168">
        <v>103</v>
      </c>
      <c r="C894" s="168">
        <v>53</v>
      </c>
      <c r="D894" s="167">
        <f t="shared" si="13"/>
        <v>194.33962264150944</v>
      </c>
    </row>
    <row r="895" spans="1:4" ht="16.5" customHeight="1">
      <c r="A895" s="165" t="s">
        <v>772</v>
      </c>
      <c r="B895" s="168">
        <v>28</v>
      </c>
      <c r="C895" s="168">
        <v>19</v>
      </c>
      <c r="D895" s="167">
        <f t="shared" si="13"/>
        <v>147.36842105263156</v>
      </c>
    </row>
    <row r="896" spans="1:4" ht="16.5" customHeight="1">
      <c r="A896" s="165" t="s">
        <v>773</v>
      </c>
      <c r="B896" s="168">
        <v>544</v>
      </c>
      <c r="C896" s="168">
        <v>2243</v>
      </c>
      <c r="D896" s="167">
        <f t="shared" si="13"/>
        <v>24.25323227819884</v>
      </c>
    </row>
    <row r="897" spans="1:4" ht="16.5" customHeight="1">
      <c r="A897" s="165" t="s">
        <v>774</v>
      </c>
      <c r="B897" s="168">
        <v>50</v>
      </c>
      <c r="C897" s="168">
        <v>46</v>
      </c>
      <c r="D897" s="167">
        <f t="shared" si="13"/>
        <v>108.69565217391303</v>
      </c>
    </row>
    <row r="898" spans="1:4" ht="16.5" customHeight="1">
      <c r="A898" s="165" t="s">
        <v>775</v>
      </c>
      <c r="B898" s="168">
        <v>6</v>
      </c>
      <c r="C898" s="168">
        <v>0</v>
      </c>
      <c r="D898" s="167" t="e">
        <f t="shared" si="13"/>
        <v>#DIV/0!</v>
      </c>
    </row>
    <row r="899" spans="1:4" ht="16.5" customHeight="1">
      <c r="A899" s="165" t="s">
        <v>776</v>
      </c>
      <c r="B899" s="168">
        <v>3417</v>
      </c>
      <c r="C899" s="168">
        <v>5920</v>
      </c>
      <c r="D899" s="167">
        <f t="shared" si="13"/>
        <v>57.71959459459459</v>
      </c>
    </row>
    <row r="900" spans="1:4" ht="16.5" customHeight="1">
      <c r="A900" s="165" t="s">
        <v>777</v>
      </c>
      <c r="B900" s="168">
        <v>2314</v>
      </c>
      <c r="C900" s="168">
        <v>1589</v>
      </c>
      <c r="D900" s="167">
        <f t="shared" si="13"/>
        <v>145.62617998741348</v>
      </c>
    </row>
    <row r="901" spans="1:4" ht="16.5" customHeight="1">
      <c r="A901" s="165" t="s">
        <v>778</v>
      </c>
      <c r="B901" s="168">
        <v>1480</v>
      </c>
      <c r="C901" s="168">
        <v>1654</v>
      </c>
      <c r="D901" s="167">
        <f aca="true" t="shared" si="14" ref="D901:D963">B901/C901*100</f>
        <v>89.48004836759371</v>
      </c>
    </row>
    <row r="902" spans="1:4" ht="16.5" customHeight="1">
      <c r="A902" s="165" t="s">
        <v>779</v>
      </c>
      <c r="B902" s="168">
        <v>3805</v>
      </c>
      <c r="C902" s="168">
        <v>4060</v>
      </c>
      <c r="D902" s="167">
        <f t="shared" si="14"/>
        <v>93.7192118226601</v>
      </c>
    </row>
    <row r="903" spans="1:4" ht="16.5" customHeight="1">
      <c r="A903" s="165" t="s">
        <v>780</v>
      </c>
      <c r="B903" s="168">
        <v>16802</v>
      </c>
      <c r="C903" s="168">
        <v>1108</v>
      </c>
      <c r="D903" s="167">
        <f t="shared" si="14"/>
        <v>1516.4259927797834</v>
      </c>
    </row>
    <row r="904" spans="1:4" ht="16.5" customHeight="1">
      <c r="A904" s="165" t="s">
        <v>781</v>
      </c>
      <c r="B904" s="168">
        <v>3108</v>
      </c>
      <c r="C904" s="168">
        <v>1467</v>
      </c>
      <c r="D904" s="167">
        <f t="shared" si="14"/>
        <v>211.86094069529653</v>
      </c>
    </row>
    <row r="905" spans="1:4" ht="16.5" customHeight="1">
      <c r="A905" s="165" t="s">
        <v>782</v>
      </c>
      <c r="B905" s="168">
        <v>128</v>
      </c>
      <c r="C905" s="168">
        <v>29</v>
      </c>
      <c r="D905" s="167">
        <f t="shared" si="14"/>
        <v>441.37931034482756</v>
      </c>
    </row>
    <row r="906" spans="1:4" ht="16.5" customHeight="1">
      <c r="A906" s="165" t="s">
        <v>783</v>
      </c>
      <c r="B906" s="168">
        <v>186</v>
      </c>
      <c r="C906" s="168">
        <v>348</v>
      </c>
      <c r="D906" s="167">
        <f t="shared" si="14"/>
        <v>53.44827586206896</v>
      </c>
    </row>
    <row r="907" spans="1:4" ht="16.5" customHeight="1">
      <c r="A907" s="165" t="s">
        <v>784</v>
      </c>
      <c r="B907" s="168">
        <v>98310</v>
      </c>
      <c r="C907" s="168">
        <v>73233</v>
      </c>
      <c r="D907" s="167">
        <f t="shared" si="14"/>
        <v>134.24275941174062</v>
      </c>
    </row>
    <row r="908" spans="1:4" ht="16.5" customHeight="1">
      <c r="A908" s="165" t="s">
        <v>785</v>
      </c>
      <c r="B908" s="168">
        <f>SUM(B909:B935)</f>
        <v>101305</v>
      </c>
      <c r="C908" s="168">
        <f>SUM(C909:C935)</f>
        <v>79019</v>
      </c>
      <c r="D908" s="167">
        <f t="shared" si="14"/>
        <v>128.20334349966464</v>
      </c>
    </row>
    <row r="909" spans="1:4" ht="16.5" customHeight="1">
      <c r="A909" s="165" t="s">
        <v>92</v>
      </c>
      <c r="B909" s="168">
        <v>30248</v>
      </c>
      <c r="C909" s="168">
        <v>23474</v>
      </c>
      <c r="D909" s="167">
        <f t="shared" si="14"/>
        <v>128.8574593166908</v>
      </c>
    </row>
    <row r="910" spans="1:4" ht="16.5" customHeight="1">
      <c r="A910" s="165" t="s">
        <v>93</v>
      </c>
      <c r="B910" s="168">
        <v>1980</v>
      </c>
      <c r="C910" s="168">
        <v>2891</v>
      </c>
      <c r="D910" s="167">
        <f t="shared" si="14"/>
        <v>68.48841231407818</v>
      </c>
    </row>
    <row r="911" spans="1:4" ht="16.5" customHeight="1">
      <c r="A911" s="165" t="s">
        <v>94</v>
      </c>
      <c r="B911" s="168">
        <v>65</v>
      </c>
      <c r="C911" s="168">
        <v>61</v>
      </c>
      <c r="D911" s="167">
        <f t="shared" si="14"/>
        <v>106.55737704918033</v>
      </c>
    </row>
    <row r="912" spans="1:4" ht="16.5" customHeight="1">
      <c r="A912" s="165" t="s">
        <v>786</v>
      </c>
      <c r="B912" s="168">
        <v>9231</v>
      </c>
      <c r="C912" s="168">
        <v>8891</v>
      </c>
      <c r="D912" s="167">
        <f t="shared" si="14"/>
        <v>103.82409177820269</v>
      </c>
    </row>
    <row r="913" spans="1:4" ht="16.5" customHeight="1">
      <c r="A913" s="165" t="s">
        <v>787</v>
      </c>
      <c r="B913" s="168">
        <v>16597</v>
      </c>
      <c r="C913" s="168">
        <v>14604</v>
      </c>
      <c r="D913" s="167">
        <f t="shared" si="14"/>
        <v>113.64694604218022</v>
      </c>
    </row>
    <row r="914" spans="1:4" ht="16.5" customHeight="1">
      <c r="A914" s="165" t="s">
        <v>788</v>
      </c>
      <c r="B914" s="168">
        <v>450</v>
      </c>
      <c r="C914" s="168">
        <v>480</v>
      </c>
      <c r="D914" s="167">
        <f t="shared" si="14"/>
        <v>93.75</v>
      </c>
    </row>
    <row r="915" spans="1:4" ht="16.5" customHeight="1">
      <c r="A915" s="165" t="s">
        <v>789</v>
      </c>
      <c r="B915" s="168">
        <v>1119</v>
      </c>
      <c r="C915" s="168">
        <v>370</v>
      </c>
      <c r="D915" s="167">
        <f t="shared" si="14"/>
        <v>302.43243243243245</v>
      </c>
    </row>
    <row r="916" spans="1:4" ht="16.5" customHeight="1">
      <c r="A916" s="165" t="s">
        <v>790</v>
      </c>
      <c r="B916" s="168">
        <v>0</v>
      </c>
      <c r="C916" s="168">
        <v>214</v>
      </c>
      <c r="D916" s="167">
        <f t="shared" si="14"/>
        <v>0</v>
      </c>
    </row>
    <row r="917" spans="1:4" ht="16.5" customHeight="1">
      <c r="A917" s="165" t="s">
        <v>791</v>
      </c>
      <c r="B917" s="168">
        <v>12696</v>
      </c>
      <c r="C917" s="168">
        <v>10140</v>
      </c>
      <c r="D917" s="167">
        <f t="shared" si="14"/>
        <v>125.20710059171599</v>
      </c>
    </row>
    <row r="918" spans="1:4" ht="16.5" customHeight="1">
      <c r="A918" s="165" t="s">
        <v>792</v>
      </c>
      <c r="B918" s="168">
        <v>356</v>
      </c>
      <c r="C918" s="168">
        <v>491</v>
      </c>
      <c r="D918" s="167">
        <f t="shared" si="14"/>
        <v>72.50509164969449</v>
      </c>
    </row>
    <row r="919" spans="1:4" ht="16.5" customHeight="1">
      <c r="A919" s="165" t="s">
        <v>793</v>
      </c>
      <c r="B919" s="168">
        <v>454</v>
      </c>
      <c r="C919" s="168">
        <v>221</v>
      </c>
      <c r="D919" s="167">
        <f t="shared" si="14"/>
        <v>205.42986425339365</v>
      </c>
    </row>
    <row r="920" spans="1:4" ht="16.5" customHeight="1">
      <c r="A920" s="165" t="s">
        <v>794</v>
      </c>
      <c r="B920" s="168">
        <v>1345</v>
      </c>
      <c r="C920" s="168">
        <v>1406</v>
      </c>
      <c r="D920" s="167">
        <f t="shared" si="14"/>
        <v>95.66145092460881</v>
      </c>
    </row>
    <row r="921" spans="1:4" ht="16.5" customHeight="1">
      <c r="A921" s="165" t="s">
        <v>795</v>
      </c>
      <c r="B921" s="168">
        <v>1648</v>
      </c>
      <c r="C921" s="168">
        <v>1391</v>
      </c>
      <c r="D921" s="167">
        <f t="shared" si="14"/>
        <v>118.47591660675774</v>
      </c>
    </row>
    <row r="922" spans="1:4" ht="16.5" customHeight="1">
      <c r="A922" s="165" t="s">
        <v>796</v>
      </c>
      <c r="B922" s="168">
        <v>0</v>
      </c>
      <c r="C922" s="168">
        <v>495</v>
      </c>
      <c r="D922" s="167">
        <f t="shared" si="14"/>
        <v>0</v>
      </c>
    </row>
    <row r="923" spans="1:4" ht="16.5" customHeight="1">
      <c r="A923" s="165" t="s">
        <v>797</v>
      </c>
      <c r="B923" s="168">
        <v>0</v>
      </c>
      <c r="C923" s="168">
        <v>0</v>
      </c>
      <c r="D923" s="167" t="e">
        <f t="shared" si="14"/>
        <v>#DIV/0!</v>
      </c>
    </row>
    <row r="924" spans="1:4" ht="16.5" customHeight="1">
      <c r="A924" s="165" t="s">
        <v>798</v>
      </c>
      <c r="B924" s="168">
        <v>0</v>
      </c>
      <c r="C924" s="168">
        <v>0</v>
      </c>
      <c r="D924" s="167" t="e">
        <f t="shared" si="14"/>
        <v>#DIV/0!</v>
      </c>
    </row>
    <row r="925" spans="1:4" ht="16.5" customHeight="1">
      <c r="A925" s="165" t="s">
        <v>799</v>
      </c>
      <c r="B925" s="168">
        <v>146</v>
      </c>
      <c r="C925" s="168">
        <v>192</v>
      </c>
      <c r="D925" s="167">
        <f t="shared" si="14"/>
        <v>76.04166666666666</v>
      </c>
    </row>
    <row r="926" spans="1:4" ht="16.5" customHeight="1">
      <c r="A926" s="165" t="s">
        <v>800</v>
      </c>
      <c r="B926" s="168">
        <v>0</v>
      </c>
      <c r="C926" s="168">
        <v>0</v>
      </c>
      <c r="D926" s="167" t="e">
        <f t="shared" si="14"/>
        <v>#DIV/0!</v>
      </c>
    </row>
    <row r="927" spans="1:4" ht="16.5" customHeight="1">
      <c r="A927" s="165" t="s">
        <v>801</v>
      </c>
      <c r="B927" s="168">
        <v>511</v>
      </c>
      <c r="C927" s="168">
        <v>794</v>
      </c>
      <c r="D927" s="167">
        <f t="shared" si="14"/>
        <v>64.35768261964736</v>
      </c>
    </row>
    <row r="928" spans="1:4" ht="16.5" customHeight="1">
      <c r="A928" s="165" t="s">
        <v>802</v>
      </c>
      <c r="B928" s="168">
        <v>10</v>
      </c>
      <c r="C928" s="168">
        <v>0</v>
      </c>
      <c r="D928" s="167" t="e">
        <f t="shared" si="14"/>
        <v>#DIV/0!</v>
      </c>
    </row>
    <row r="929" spans="1:4" ht="16.5" customHeight="1">
      <c r="A929" s="165" t="s">
        <v>803</v>
      </c>
      <c r="B929" s="168">
        <v>8</v>
      </c>
      <c r="C929" s="168">
        <v>0</v>
      </c>
      <c r="D929" s="167" t="e">
        <f t="shared" si="14"/>
        <v>#DIV/0!</v>
      </c>
    </row>
    <row r="930" spans="1:4" ht="16.5" customHeight="1">
      <c r="A930" s="165" t="s">
        <v>804</v>
      </c>
      <c r="B930" s="168">
        <v>0</v>
      </c>
      <c r="C930" s="168">
        <v>0</v>
      </c>
      <c r="D930" s="167" t="e">
        <f t="shared" si="14"/>
        <v>#DIV/0!</v>
      </c>
    </row>
    <row r="931" spans="1:4" ht="16.5" customHeight="1">
      <c r="A931" s="165" t="s">
        <v>805</v>
      </c>
      <c r="B931" s="168">
        <v>447</v>
      </c>
      <c r="C931" s="168">
        <v>0</v>
      </c>
      <c r="D931" s="167" t="e">
        <f t="shared" si="14"/>
        <v>#DIV/0!</v>
      </c>
    </row>
    <row r="932" spans="1:4" ht="16.5" customHeight="1">
      <c r="A932" s="165" t="s">
        <v>806</v>
      </c>
      <c r="B932" s="168">
        <v>394</v>
      </c>
      <c r="C932" s="168">
        <v>442</v>
      </c>
      <c r="D932" s="167">
        <f t="shared" si="14"/>
        <v>89.14027149321268</v>
      </c>
    </row>
    <row r="933" spans="1:4" ht="16.5" customHeight="1">
      <c r="A933" s="165" t="s">
        <v>807</v>
      </c>
      <c r="B933" s="168">
        <v>0</v>
      </c>
      <c r="C933" s="168">
        <v>0</v>
      </c>
      <c r="D933" s="167" t="e">
        <f t="shared" si="14"/>
        <v>#DIV/0!</v>
      </c>
    </row>
    <row r="934" spans="1:4" ht="16.5" customHeight="1">
      <c r="A934" s="165" t="s">
        <v>808</v>
      </c>
      <c r="B934" s="168">
        <v>2850</v>
      </c>
      <c r="C934" s="168">
        <v>1615</v>
      </c>
      <c r="D934" s="167">
        <f t="shared" si="14"/>
        <v>176.47058823529412</v>
      </c>
    </row>
    <row r="935" spans="1:4" ht="16.5" customHeight="1">
      <c r="A935" s="165" t="s">
        <v>809</v>
      </c>
      <c r="B935" s="168">
        <v>20750</v>
      </c>
      <c r="C935" s="168">
        <v>10847</v>
      </c>
      <c r="D935" s="167">
        <f t="shared" si="14"/>
        <v>191.29713284779203</v>
      </c>
    </row>
    <row r="936" spans="1:4" ht="16.5" customHeight="1">
      <c r="A936" s="165" t="s">
        <v>810</v>
      </c>
      <c r="B936" s="168">
        <f>SUM(B937:B962)</f>
        <v>110682</v>
      </c>
      <c r="C936" s="168">
        <f>SUM(C937:C962)</f>
        <v>108398</v>
      </c>
      <c r="D936" s="167">
        <f t="shared" si="14"/>
        <v>102.10704994557096</v>
      </c>
    </row>
    <row r="937" spans="1:4" ht="16.5" customHeight="1">
      <c r="A937" s="165" t="s">
        <v>92</v>
      </c>
      <c r="B937" s="168">
        <v>11605</v>
      </c>
      <c r="C937" s="168">
        <v>12353</v>
      </c>
      <c r="D937" s="167">
        <f t="shared" si="14"/>
        <v>93.94479073909172</v>
      </c>
    </row>
    <row r="938" spans="1:4" ht="16.5" customHeight="1">
      <c r="A938" s="165" t="s">
        <v>93</v>
      </c>
      <c r="B938" s="168">
        <v>1312</v>
      </c>
      <c r="C938" s="168">
        <v>2768</v>
      </c>
      <c r="D938" s="167">
        <f t="shared" si="14"/>
        <v>47.398843930635834</v>
      </c>
    </row>
    <row r="939" spans="1:4" ht="16.5" customHeight="1">
      <c r="A939" s="165" t="s">
        <v>94</v>
      </c>
      <c r="B939" s="168">
        <v>8</v>
      </c>
      <c r="C939" s="168">
        <v>0</v>
      </c>
      <c r="D939" s="167" t="e">
        <f t="shared" si="14"/>
        <v>#DIV/0!</v>
      </c>
    </row>
    <row r="940" spans="1:4" ht="16.5" customHeight="1">
      <c r="A940" s="165" t="s">
        <v>811</v>
      </c>
      <c r="B940" s="168">
        <v>239</v>
      </c>
      <c r="C940" s="168">
        <v>0</v>
      </c>
      <c r="D940" s="167" t="e">
        <f t="shared" si="14"/>
        <v>#DIV/0!</v>
      </c>
    </row>
    <row r="941" spans="1:4" ht="16.5" customHeight="1">
      <c r="A941" s="165" t="s">
        <v>812</v>
      </c>
      <c r="B941" s="168">
        <v>39127</v>
      </c>
      <c r="C941" s="168">
        <v>47965</v>
      </c>
      <c r="D941" s="167">
        <f t="shared" si="14"/>
        <v>81.57406442197436</v>
      </c>
    </row>
    <row r="942" spans="1:4" ht="16.5" customHeight="1">
      <c r="A942" s="165" t="s">
        <v>813</v>
      </c>
      <c r="B942" s="168">
        <v>3761</v>
      </c>
      <c r="C942" s="168">
        <v>3898</v>
      </c>
      <c r="D942" s="167">
        <f t="shared" si="14"/>
        <v>96.48537711646998</v>
      </c>
    </row>
    <row r="943" spans="1:4" ht="16.5" customHeight="1">
      <c r="A943" s="165" t="s">
        <v>814</v>
      </c>
      <c r="B943" s="168">
        <v>0</v>
      </c>
      <c r="C943" s="168">
        <v>0</v>
      </c>
      <c r="D943" s="167" t="e">
        <f t="shared" si="14"/>
        <v>#DIV/0!</v>
      </c>
    </row>
    <row r="944" spans="1:4" ht="16.5" customHeight="1">
      <c r="A944" s="165" t="s">
        <v>815</v>
      </c>
      <c r="B944" s="168">
        <v>1087</v>
      </c>
      <c r="C944" s="168">
        <v>952</v>
      </c>
      <c r="D944" s="167">
        <f t="shared" si="14"/>
        <v>114.18067226890756</v>
      </c>
    </row>
    <row r="945" spans="1:4" ht="16.5" customHeight="1">
      <c r="A945" s="165" t="s">
        <v>816</v>
      </c>
      <c r="B945" s="168">
        <v>46</v>
      </c>
      <c r="C945" s="168">
        <v>10</v>
      </c>
      <c r="D945" s="167">
        <f t="shared" si="14"/>
        <v>459.99999999999994</v>
      </c>
    </row>
    <row r="946" spans="1:4" ht="16.5" customHeight="1">
      <c r="A946" s="165" t="s">
        <v>817</v>
      </c>
      <c r="B946" s="168">
        <v>2359</v>
      </c>
      <c r="C946" s="168">
        <v>3308</v>
      </c>
      <c r="D946" s="167">
        <f t="shared" si="14"/>
        <v>71.31197097944377</v>
      </c>
    </row>
    <row r="947" spans="1:4" ht="16.5" customHeight="1">
      <c r="A947" s="165" t="s">
        <v>818</v>
      </c>
      <c r="B947" s="168">
        <v>1443</v>
      </c>
      <c r="C947" s="168">
        <v>2005</v>
      </c>
      <c r="D947" s="167">
        <f t="shared" si="14"/>
        <v>71.97007481296758</v>
      </c>
    </row>
    <row r="948" spans="1:4" ht="16.5" customHeight="1">
      <c r="A948" s="165" t="s">
        <v>819</v>
      </c>
      <c r="B948" s="168">
        <v>215</v>
      </c>
      <c r="C948" s="168">
        <v>118</v>
      </c>
      <c r="D948" s="167">
        <f t="shared" si="14"/>
        <v>182.20338983050848</v>
      </c>
    </row>
    <row r="949" spans="1:4" ht="16.5" customHeight="1">
      <c r="A949" s="165" t="s">
        <v>820</v>
      </c>
      <c r="B949" s="168">
        <v>134</v>
      </c>
      <c r="C949" s="168">
        <v>177</v>
      </c>
      <c r="D949" s="167">
        <f t="shared" si="14"/>
        <v>75.70621468926554</v>
      </c>
    </row>
    <row r="950" spans="1:4" ht="16.5" customHeight="1">
      <c r="A950" s="165" t="s">
        <v>821</v>
      </c>
      <c r="B950" s="168">
        <v>3246</v>
      </c>
      <c r="C950" s="168">
        <v>3494</v>
      </c>
      <c r="D950" s="167">
        <f t="shared" si="14"/>
        <v>92.90211791642817</v>
      </c>
    </row>
    <row r="951" spans="1:4" ht="16.5" customHeight="1">
      <c r="A951" s="165" t="s">
        <v>822</v>
      </c>
      <c r="B951" s="168">
        <v>278</v>
      </c>
      <c r="C951" s="168">
        <v>180</v>
      </c>
      <c r="D951" s="167">
        <f t="shared" si="14"/>
        <v>154.44444444444446</v>
      </c>
    </row>
    <row r="952" spans="1:4" ht="16.5" customHeight="1">
      <c r="A952" s="165" t="s">
        <v>823</v>
      </c>
      <c r="B952" s="168">
        <v>7602</v>
      </c>
      <c r="C952" s="168">
        <v>4905</v>
      </c>
      <c r="D952" s="167">
        <f t="shared" si="14"/>
        <v>154.98470948012232</v>
      </c>
    </row>
    <row r="953" spans="1:4" ht="16.5" customHeight="1">
      <c r="A953" s="165" t="s">
        <v>824</v>
      </c>
      <c r="B953" s="168">
        <v>25</v>
      </c>
      <c r="C953" s="168">
        <v>0</v>
      </c>
      <c r="D953" s="167" t="e">
        <f t="shared" si="14"/>
        <v>#DIV/0!</v>
      </c>
    </row>
    <row r="954" spans="1:4" ht="16.5" customHeight="1">
      <c r="A954" s="165" t="s">
        <v>825</v>
      </c>
      <c r="B954" s="168">
        <v>0</v>
      </c>
      <c r="C954" s="168">
        <v>0</v>
      </c>
      <c r="D954" s="167" t="e">
        <f t="shared" si="14"/>
        <v>#DIV/0!</v>
      </c>
    </row>
    <row r="955" spans="1:4" ht="16.5" customHeight="1">
      <c r="A955" s="165" t="s">
        <v>826</v>
      </c>
      <c r="B955" s="168">
        <v>580</v>
      </c>
      <c r="C955" s="168">
        <v>0</v>
      </c>
      <c r="D955" s="167" t="e">
        <f t="shared" si="14"/>
        <v>#DIV/0!</v>
      </c>
    </row>
    <row r="956" spans="1:4" ht="16.5" customHeight="1">
      <c r="A956" s="165" t="s">
        <v>827</v>
      </c>
      <c r="B956" s="168">
        <v>320</v>
      </c>
      <c r="C956" s="168">
        <v>63</v>
      </c>
      <c r="D956" s="167">
        <f t="shared" si="14"/>
        <v>507.9365079365079</v>
      </c>
    </row>
    <row r="957" spans="1:4" ht="16.5" customHeight="1">
      <c r="A957" s="165" t="s">
        <v>828</v>
      </c>
      <c r="B957" s="168">
        <v>191</v>
      </c>
      <c r="C957" s="168">
        <v>13</v>
      </c>
      <c r="D957" s="167">
        <f t="shared" si="14"/>
        <v>1469.230769230769</v>
      </c>
    </row>
    <row r="958" spans="1:4" ht="16.5" customHeight="1">
      <c r="A958" s="165" t="s">
        <v>829</v>
      </c>
      <c r="B958" s="168">
        <v>49</v>
      </c>
      <c r="C958" s="168">
        <v>71</v>
      </c>
      <c r="D958" s="167">
        <f t="shared" si="14"/>
        <v>69.01408450704226</v>
      </c>
    </row>
    <row r="959" spans="1:4" ht="16.5" customHeight="1">
      <c r="A959" s="165" t="s">
        <v>802</v>
      </c>
      <c r="B959" s="168">
        <v>23</v>
      </c>
      <c r="C959" s="168">
        <v>0</v>
      </c>
      <c r="D959" s="167" t="e">
        <f t="shared" si="14"/>
        <v>#DIV/0!</v>
      </c>
    </row>
    <row r="960" spans="1:4" ht="16.5" customHeight="1">
      <c r="A960" s="165" t="s">
        <v>830</v>
      </c>
      <c r="B960" s="168">
        <v>254</v>
      </c>
      <c r="C960" s="168">
        <v>186</v>
      </c>
      <c r="D960" s="167">
        <f t="shared" si="14"/>
        <v>136.55913978494624</v>
      </c>
    </row>
    <row r="961" spans="1:4" ht="16.5" customHeight="1">
      <c r="A961" s="165" t="s">
        <v>831</v>
      </c>
      <c r="B961" s="168">
        <v>17587</v>
      </c>
      <c r="C961" s="168">
        <v>14992</v>
      </c>
      <c r="D961" s="167">
        <f t="shared" si="14"/>
        <v>117.30923159018143</v>
      </c>
    </row>
    <row r="962" spans="1:4" ht="16.5" customHeight="1">
      <c r="A962" s="165" t="s">
        <v>832</v>
      </c>
      <c r="B962" s="168">
        <v>19191</v>
      </c>
      <c r="C962" s="168">
        <v>10940</v>
      </c>
      <c r="D962" s="167">
        <f t="shared" si="14"/>
        <v>175.42047531992688</v>
      </c>
    </row>
    <row r="963" spans="1:4" ht="16.5" customHeight="1">
      <c r="A963" s="165" t="s">
        <v>833</v>
      </c>
      <c r="B963" s="168"/>
      <c r="C963" s="168">
        <f>SUM(C964:C973)</f>
        <v>0</v>
      </c>
      <c r="D963" s="167" t="e">
        <f t="shared" si="14"/>
        <v>#DIV/0!</v>
      </c>
    </row>
    <row r="964" spans="1:4" ht="16.5" customHeight="1">
      <c r="A964" s="165" t="s">
        <v>92</v>
      </c>
      <c r="B964" s="168"/>
      <c r="C964" s="168">
        <v>0</v>
      </c>
      <c r="D964" s="167" t="e">
        <f aca="true" t="shared" si="15" ref="D964:D1027">B964/C964*100</f>
        <v>#DIV/0!</v>
      </c>
    </row>
    <row r="965" spans="1:4" ht="16.5" customHeight="1">
      <c r="A965" s="165" t="s">
        <v>93</v>
      </c>
      <c r="B965" s="168"/>
      <c r="C965" s="168">
        <v>0</v>
      </c>
      <c r="D965" s="167" t="e">
        <f t="shared" si="15"/>
        <v>#DIV/0!</v>
      </c>
    </row>
    <row r="966" spans="1:4" ht="16.5" customHeight="1">
      <c r="A966" s="165" t="s">
        <v>94</v>
      </c>
      <c r="B966" s="168"/>
      <c r="C966" s="168">
        <v>0</v>
      </c>
      <c r="D966" s="167" t="e">
        <f t="shared" si="15"/>
        <v>#DIV/0!</v>
      </c>
    </row>
    <row r="967" spans="1:4" ht="16.5" customHeight="1">
      <c r="A967" s="165" t="s">
        <v>834</v>
      </c>
      <c r="B967" s="168"/>
      <c r="C967" s="168">
        <v>0</v>
      </c>
      <c r="D967" s="167" t="e">
        <f t="shared" si="15"/>
        <v>#DIV/0!</v>
      </c>
    </row>
    <row r="968" spans="1:4" ht="16.5" customHeight="1">
      <c r="A968" s="165" t="s">
        <v>835</v>
      </c>
      <c r="B968" s="168"/>
      <c r="C968" s="168">
        <v>0</v>
      </c>
      <c r="D968" s="167" t="e">
        <f t="shared" si="15"/>
        <v>#DIV/0!</v>
      </c>
    </row>
    <row r="969" spans="1:4" ht="16.5" customHeight="1">
      <c r="A969" s="165" t="s">
        <v>836</v>
      </c>
      <c r="B969" s="168"/>
      <c r="C969" s="168">
        <v>0</v>
      </c>
      <c r="D969" s="167" t="e">
        <f t="shared" si="15"/>
        <v>#DIV/0!</v>
      </c>
    </row>
    <row r="970" spans="1:4" ht="16.5" customHeight="1">
      <c r="A970" s="165" t="s">
        <v>837</v>
      </c>
      <c r="B970" s="168"/>
      <c r="C970" s="168">
        <v>0</v>
      </c>
      <c r="D970" s="167" t="e">
        <f t="shared" si="15"/>
        <v>#DIV/0!</v>
      </c>
    </row>
    <row r="971" spans="1:4" ht="16.5" customHeight="1">
      <c r="A971" s="165" t="s">
        <v>838</v>
      </c>
      <c r="B971" s="168"/>
      <c r="C971" s="168">
        <v>0</v>
      </c>
      <c r="D971" s="167" t="e">
        <f t="shared" si="15"/>
        <v>#DIV/0!</v>
      </c>
    </row>
    <row r="972" spans="1:4" ht="16.5" customHeight="1">
      <c r="A972" s="165" t="s">
        <v>839</v>
      </c>
      <c r="B972" s="168"/>
      <c r="C972" s="168">
        <v>0</v>
      </c>
      <c r="D972" s="167" t="e">
        <f t="shared" si="15"/>
        <v>#DIV/0!</v>
      </c>
    </row>
    <row r="973" spans="1:4" ht="16.5" customHeight="1">
      <c r="A973" s="165" t="s">
        <v>840</v>
      </c>
      <c r="B973" s="168"/>
      <c r="C973" s="168">
        <v>0</v>
      </c>
      <c r="D973" s="167" t="e">
        <f t="shared" si="15"/>
        <v>#DIV/0!</v>
      </c>
    </row>
    <row r="974" spans="1:4" ht="16.5" customHeight="1">
      <c r="A974" s="165" t="s">
        <v>841</v>
      </c>
      <c r="B974" s="168">
        <f>SUM(B975:B984)</f>
        <v>361419</v>
      </c>
      <c r="C974" s="168">
        <f>SUM(C975:C984)</f>
        <v>171117</v>
      </c>
      <c r="D974" s="167">
        <f t="shared" si="15"/>
        <v>211.21162713231297</v>
      </c>
    </row>
    <row r="975" spans="1:4" ht="16.5" customHeight="1">
      <c r="A975" s="165" t="s">
        <v>92</v>
      </c>
      <c r="B975" s="168">
        <v>4897</v>
      </c>
      <c r="C975" s="168">
        <v>3721</v>
      </c>
      <c r="D975" s="167">
        <f t="shared" si="15"/>
        <v>131.60440741736093</v>
      </c>
    </row>
    <row r="976" spans="1:4" ht="16.5" customHeight="1">
      <c r="A976" s="165" t="s">
        <v>93</v>
      </c>
      <c r="B976" s="168">
        <v>1564</v>
      </c>
      <c r="C976" s="168">
        <v>1918</v>
      </c>
      <c r="D976" s="167">
        <f t="shared" si="15"/>
        <v>81.54327424400417</v>
      </c>
    </row>
    <row r="977" spans="1:4" ht="16.5" customHeight="1">
      <c r="A977" s="165" t="s">
        <v>94</v>
      </c>
      <c r="B977" s="168">
        <v>50</v>
      </c>
      <c r="C977" s="168">
        <v>0</v>
      </c>
      <c r="D977" s="167" t="e">
        <f t="shared" si="15"/>
        <v>#DIV/0!</v>
      </c>
    </row>
    <row r="978" spans="1:4" ht="16.5" customHeight="1">
      <c r="A978" s="165" t="s">
        <v>842</v>
      </c>
      <c r="B978" s="168">
        <v>206898</v>
      </c>
      <c r="C978" s="168">
        <v>79614</v>
      </c>
      <c r="D978" s="167">
        <f t="shared" si="15"/>
        <v>259.87640364759966</v>
      </c>
    </row>
    <row r="979" spans="1:4" ht="16.5" customHeight="1">
      <c r="A979" s="165" t="s">
        <v>843</v>
      </c>
      <c r="B979" s="168">
        <v>18603</v>
      </c>
      <c r="C979" s="168">
        <v>41820</v>
      </c>
      <c r="D979" s="167">
        <f t="shared" si="15"/>
        <v>44.483500717360116</v>
      </c>
    </row>
    <row r="980" spans="1:4" ht="16.5" customHeight="1">
      <c r="A980" s="165" t="s">
        <v>844</v>
      </c>
      <c r="B980" s="168">
        <v>2176</v>
      </c>
      <c r="C980" s="168">
        <v>0</v>
      </c>
      <c r="D980" s="167" t="e">
        <f t="shared" si="15"/>
        <v>#DIV/0!</v>
      </c>
    </row>
    <row r="981" spans="1:4" ht="16.5" customHeight="1">
      <c r="A981" s="165" t="s">
        <v>845</v>
      </c>
      <c r="B981" s="168">
        <v>1546</v>
      </c>
      <c r="C981" s="168">
        <v>2443</v>
      </c>
      <c r="D981" s="167">
        <f t="shared" si="15"/>
        <v>63.282848956201384</v>
      </c>
    </row>
    <row r="982" spans="1:4" ht="16.5" customHeight="1">
      <c r="A982" s="165" t="s">
        <v>846</v>
      </c>
      <c r="B982" s="168">
        <v>0</v>
      </c>
      <c r="C982" s="168">
        <v>0</v>
      </c>
      <c r="D982" s="167" t="e">
        <f t="shared" si="15"/>
        <v>#DIV/0!</v>
      </c>
    </row>
    <row r="983" spans="1:4" ht="16.5" customHeight="1">
      <c r="A983" s="165" t="s">
        <v>847</v>
      </c>
      <c r="B983" s="168">
        <v>165</v>
      </c>
      <c r="C983" s="168">
        <v>212</v>
      </c>
      <c r="D983" s="167">
        <f t="shared" si="15"/>
        <v>77.83018867924528</v>
      </c>
    </row>
    <row r="984" spans="1:4" ht="16.5" customHeight="1">
      <c r="A984" s="165" t="s">
        <v>848</v>
      </c>
      <c r="B984" s="168">
        <v>125520</v>
      </c>
      <c r="C984" s="168">
        <v>41389</v>
      </c>
      <c r="D984" s="167">
        <f t="shared" si="15"/>
        <v>303.2689845127932</v>
      </c>
    </row>
    <row r="985" spans="1:4" ht="16.5" customHeight="1">
      <c r="A985" s="165" t="s">
        <v>849</v>
      </c>
      <c r="B985" s="168">
        <f>SUM(B986:B990)</f>
        <v>31489</v>
      </c>
      <c r="C985" s="168">
        <f>SUM(C986:C990)</f>
        <v>30897</v>
      </c>
      <c r="D985" s="167">
        <f t="shared" si="15"/>
        <v>101.91604362883129</v>
      </c>
    </row>
    <row r="986" spans="1:4" ht="16.5" customHeight="1">
      <c r="A986" s="165" t="s">
        <v>424</v>
      </c>
      <c r="B986" s="168">
        <v>1903</v>
      </c>
      <c r="C986" s="168">
        <v>2062</v>
      </c>
      <c r="D986" s="167">
        <f t="shared" si="15"/>
        <v>92.2890397672163</v>
      </c>
    </row>
    <row r="987" spans="1:4" ht="16.5" customHeight="1">
      <c r="A987" s="165" t="s">
        <v>850</v>
      </c>
      <c r="B987" s="168">
        <v>27114</v>
      </c>
      <c r="C987" s="168">
        <v>21738</v>
      </c>
      <c r="D987" s="167">
        <f t="shared" si="15"/>
        <v>124.73088600607231</v>
      </c>
    </row>
    <row r="988" spans="1:4" ht="16.5" customHeight="1">
      <c r="A988" s="165" t="s">
        <v>851</v>
      </c>
      <c r="B988" s="168">
        <v>1501</v>
      </c>
      <c r="C988" s="168">
        <v>4734</v>
      </c>
      <c r="D988" s="167">
        <f t="shared" si="15"/>
        <v>31.70680185889311</v>
      </c>
    </row>
    <row r="989" spans="1:4" ht="16.5" customHeight="1">
      <c r="A989" s="165" t="s">
        <v>852</v>
      </c>
      <c r="B989" s="168">
        <v>0</v>
      </c>
      <c r="C989" s="168">
        <v>0</v>
      </c>
      <c r="D989" s="167" t="e">
        <f t="shared" si="15"/>
        <v>#DIV/0!</v>
      </c>
    </row>
    <row r="990" spans="1:4" ht="16.5" customHeight="1">
      <c r="A990" s="165" t="s">
        <v>853</v>
      </c>
      <c r="B990" s="168">
        <v>971</v>
      </c>
      <c r="C990" s="168">
        <v>2363</v>
      </c>
      <c r="D990" s="167">
        <f t="shared" si="15"/>
        <v>41.091832416419805</v>
      </c>
    </row>
    <row r="991" spans="1:4" ht="16.5" customHeight="1">
      <c r="A991" s="165" t="s">
        <v>854</v>
      </c>
      <c r="B991" s="168">
        <f>SUM(B992:B997)</f>
        <v>81821</v>
      </c>
      <c r="C991" s="168">
        <f>SUM(C992:C997)</f>
        <v>86735</v>
      </c>
      <c r="D991" s="167">
        <f t="shared" si="15"/>
        <v>94.33446705482216</v>
      </c>
    </row>
    <row r="992" spans="1:4" ht="16.5" customHeight="1">
      <c r="A992" s="165" t="s">
        <v>855</v>
      </c>
      <c r="B992" s="168">
        <v>6803</v>
      </c>
      <c r="C992" s="168">
        <v>15977</v>
      </c>
      <c r="D992" s="167">
        <f t="shared" si="15"/>
        <v>42.579958690617765</v>
      </c>
    </row>
    <row r="993" spans="1:4" ht="16.5" customHeight="1">
      <c r="A993" s="165" t="s">
        <v>856</v>
      </c>
      <c r="B993" s="168">
        <v>301</v>
      </c>
      <c r="C993" s="168">
        <v>335</v>
      </c>
      <c r="D993" s="167">
        <f t="shared" si="15"/>
        <v>89.8507462686567</v>
      </c>
    </row>
    <row r="994" spans="1:4" ht="16.5" customHeight="1">
      <c r="A994" s="165" t="s">
        <v>857</v>
      </c>
      <c r="B994" s="168">
        <v>56931</v>
      </c>
      <c r="C994" s="168">
        <v>56985</v>
      </c>
      <c r="D994" s="167">
        <f t="shared" si="15"/>
        <v>99.90523822058437</v>
      </c>
    </row>
    <row r="995" spans="1:4" ht="16.5" customHeight="1">
      <c r="A995" s="165" t="s">
        <v>858</v>
      </c>
      <c r="B995" s="168">
        <v>2246</v>
      </c>
      <c r="C995" s="168">
        <v>3817</v>
      </c>
      <c r="D995" s="167">
        <f t="shared" si="15"/>
        <v>58.84202253078333</v>
      </c>
    </row>
    <row r="996" spans="1:4" ht="16.5" customHeight="1">
      <c r="A996" s="165" t="s">
        <v>859</v>
      </c>
      <c r="B996" s="168">
        <v>720</v>
      </c>
      <c r="C996" s="168">
        <v>2096</v>
      </c>
      <c r="D996" s="167">
        <f t="shared" si="15"/>
        <v>34.35114503816794</v>
      </c>
    </row>
    <row r="997" spans="1:4" ht="16.5" customHeight="1">
      <c r="A997" s="165" t="s">
        <v>860</v>
      </c>
      <c r="B997" s="168">
        <v>14820</v>
      </c>
      <c r="C997" s="168">
        <v>7525</v>
      </c>
      <c r="D997" s="167">
        <f t="shared" si="15"/>
        <v>196.94352159468437</v>
      </c>
    </row>
    <row r="998" spans="1:4" ht="16.5" customHeight="1">
      <c r="A998" s="165" t="s">
        <v>861</v>
      </c>
      <c r="B998" s="168">
        <f>SUM(B999:B1004)</f>
        <v>26491</v>
      </c>
      <c r="C998" s="168">
        <f>SUM(C999:C1004)</f>
        <v>19331</v>
      </c>
      <c r="D998" s="167">
        <f t="shared" si="15"/>
        <v>137.03895297708343</v>
      </c>
    </row>
    <row r="999" spans="1:4" ht="16.5" customHeight="1">
      <c r="A999" s="165" t="s">
        <v>862</v>
      </c>
      <c r="B999" s="168">
        <v>121</v>
      </c>
      <c r="C999" s="168">
        <v>1084</v>
      </c>
      <c r="D999" s="167">
        <f t="shared" si="15"/>
        <v>11.162361623616237</v>
      </c>
    </row>
    <row r="1000" spans="1:4" ht="16.5" customHeight="1">
      <c r="A1000" s="165" t="s">
        <v>863</v>
      </c>
      <c r="B1000" s="168">
        <v>183</v>
      </c>
      <c r="C1000" s="168">
        <v>702</v>
      </c>
      <c r="D1000" s="167">
        <f t="shared" si="15"/>
        <v>26.06837606837607</v>
      </c>
    </row>
    <row r="1001" spans="1:4" ht="16.5" customHeight="1">
      <c r="A1001" s="165" t="s">
        <v>864</v>
      </c>
      <c r="B1001" s="168">
        <v>21634</v>
      </c>
      <c r="C1001" s="168">
        <v>14281</v>
      </c>
      <c r="D1001" s="167">
        <f t="shared" si="15"/>
        <v>151.48799103704224</v>
      </c>
    </row>
    <row r="1002" spans="1:4" ht="16.5" customHeight="1">
      <c r="A1002" s="165" t="s">
        <v>865</v>
      </c>
      <c r="B1002" s="168">
        <v>4362</v>
      </c>
      <c r="C1002" s="168">
        <v>2434</v>
      </c>
      <c r="D1002" s="167">
        <f t="shared" si="15"/>
        <v>179.2111750205423</v>
      </c>
    </row>
    <row r="1003" spans="1:4" ht="16.5" customHeight="1">
      <c r="A1003" s="165" t="s">
        <v>866</v>
      </c>
      <c r="B1003" s="168">
        <v>0</v>
      </c>
      <c r="C1003" s="168">
        <v>0</v>
      </c>
      <c r="D1003" s="167" t="e">
        <f t="shared" si="15"/>
        <v>#DIV/0!</v>
      </c>
    </row>
    <row r="1004" spans="1:4" ht="16.5" customHeight="1">
      <c r="A1004" s="165" t="s">
        <v>867</v>
      </c>
      <c r="B1004" s="168">
        <v>191</v>
      </c>
      <c r="C1004" s="168">
        <v>830</v>
      </c>
      <c r="D1004" s="167">
        <f t="shared" si="15"/>
        <v>23.012048192771083</v>
      </c>
    </row>
    <row r="1005" spans="1:4" ht="16.5" customHeight="1">
      <c r="A1005" s="165" t="s">
        <v>868</v>
      </c>
      <c r="B1005" s="168">
        <f>SUM(B1006:B1008)</f>
        <v>59</v>
      </c>
      <c r="C1005" s="168">
        <f>SUM(C1006:C1008)</f>
        <v>33</v>
      </c>
      <c r="D1005" s="167">
        <f t="shared" si="15"/>
        <v>178.78787878787878</v>
      </c>
    </row>
    <row r="1006" spans="1:4" ht="16.5" customHeight="1">
      <c r="A1006" s="165" t="s">
        <v>869</v>
      </c>
      <c r="B1006" s="168">
        <v>0</v>
      </c>
      <c r="C1006" s="168">
        <v>0</v>
      </c>
      <c r="D1006" s="167" t="e">
        <f t="shared" si="15"/>
        <v>#DIV/0!</v>
      </c>
    </row>
    <row r="1007" spans="1:4" ht="16.5" customHeight="1">
      <c r="A1007" s="165" t="s">
        <v>870</v>
      </c>
      <c r="B1007" s="168">
        <v>0</v>
      </c>
      <c r="C1007" s="168">
        <v>0</v>
      </c>
      <c r="D1007" s="167" t="e">
        <f t="shared" si="15"/>
        <v>#DIV/0!</v>
      </c>
    </row>
    <row r="1008" spans="1:4" ht="16.5" customHeight="1">
      <c r="A1008" s="165" t="s">
        <v>871</v>
      </c>
      <c r="B1008" s="168">
        <v>59</v>
      </c>
      <c r="C1008" s="168">
        <v>33</v>
      </c>
      <c r="D1008" s="167">
        <f t="shared" si="15"/>
        <v>178.78787878787878</v>
      </c>
    </row>
    <row r="1009" spans="1:4" ht="16.5" customHeight="1">
      <c r="A1009" s="165" t="s">
        <v>872</v>
      </c>
      <c r="B1009" s="168">
        <f>B1010+B1011</f>
        <v>11828</v>
      </c>
      <c r="C1009" s="168">
        <f>SUM(C1010:C1011)</f>
        <v>9918</v>
      </c>
      <c r="D1009" s="167">
        <f t="shared" si="15"/>
        <v>119.25791490219801</v>
      </c>
    </row>
    <row r="1010" spans="1:4" ht="16.5" customHeight="1">
      <c r="A1010" s="165" t="s">
        <v>873</v>
      </c>
      <c r="B1010" s="168">
        <v>0</v>
      </c>
      <c r="C1010" s="168">
        <v>0</v>
      </c>
      <c r="D1010" s="167" t="e">
        <f t="shared" si="15"/>
        <v>#DIV/0!</v>
      </c>
    </row>
    <row r="1011" spans="1:4" ht="16.5" customHeight="1">
      <c r="A1011" s="165" t="s">
        <v>874</v>
      </c>
      <c r="B1011" s="168">
        <v>11828</v>
      </c>
      <c r="C1011" s="168">
        <v>9918</v>
      </c>
      <c r="D1011" s="167">
        <f t="shared" si="15"/>
        <v>119.25791490219801</v>
      </c>
    </row>
    <row r="1012" spans="1:4" ht="16.5" customHeight="1">
      <c r="A1012" s="165" t="s">
        <v>875</v>
      </c>
      <c r="B1012" s="168">
        <f>SUM(B1013,B1036,B1046,B1056,B1061,B1068,B1073)</f>
        <v>201174</v>
      </c>
      <c r="C1012" s="168">
        <f>C1013+C1036+C1046+C1056+C1061+C1068+C1073</f>
        <v>235853</v>
      </c>
      <c r="D1012" s="167">
        <f t="shared" si="15"/>
        <v>85.29634984503059</v>
      </c>
    </row>
    <row r="1013" spans="1:4" ht="16.5" customHeight="1">
      <c r="A1013" s="165" t="s">
        <v>876</v>
      </c>
      <c r="B1013" s="168">
        <f>SUM(B1014:B1035)</f>
        <v>119800</v>
      </c>
      <c r="C1013" s="168">
        <f>SUM(C1014:C1035)</f>
        <v>197063</v>
      </c>
      <c r="D1013" s="167">
        <f t="shared" si="15"/>
        <v>60.79274140757017</v>
      </c>
    </row>
    <row r="1014" spans="1:4" ht="16.5" customHeight="1">
      <c r="A1014" s="165" t="s">
        <v>92</v>
      </c>
      <c r="B1014" s="168">
        <v>18579</v>
      </c>
      <c r="C1014" s="168">
        <v>15788</v>
      </c>
      <c r="D1014" s="167">
        <f t="shared" si="15"/>
        <v>117.67798327843933</v>
      </c>
    </row>
    <row r="1015" spans="1:4" ht="16.5" customHeight="1">
      <c r="A1015" s="165" t="s">
        <v>93</v>
      </c>
      <c r="B1015" s="168">
        <v>7139</v>
      </c>
      <c r="C1015" s="168">
        <v>7134</v>
      </c>
      <c r="D1015" s="167">
        <f t="shared" si="15"/>
        <v>100.07008690776561</v>
      </c>
    </row>
    <row r="1016" spans="1:4" ht="16.5" customHeight="1">
      <c r="A1016" s="165" t="s">
        <v>94</v>
      </c>
      <c r="B1016" s="168">
        <v>15</v>
      </c>
      <c r="C1016" s="168">
        <v>2</v>
      </c>
      <c r="D1016" s="167">
        <f t="shared" si="15"/>
        <v>750</v>
      </c>
    </row>
    <row r="1017" spans="1:4" ht="16.5" customHeight="1">
      <c r="A1017" s="165" t="s">
        <v>877</v>
      </c>
      <c r="B1017" s="168">
        <v>36408</v>
      </c>
      <c r="C1017" s="168">
        <v>61046</v>
      </c>
      <c r="D1017" s="167">
        <f t="shared" si="15"/>
        <v>59.640271270844934</v>
      </c>
    </row>
    <row r="1018" spans="1:4" ht="16.5" customHeight="1">
      <c r="A1018" s="165" t="s">
        <v>878</v>
      </c>
      <c r="B1018" s="168">
        <v>13845</v>
      </c>
      <c r="C1018" s="168">
        <v>21898</v>
      </c>
      <c r="D1018" s="167">
        <f t="shared" si="15"/>
        <v>63.22495205041556</v>
      </c>
    </row>
    <row r="1019" spans="1:4" ht="16.5" customHeight="1">
      <c r="A1019" s="165" t="s">
        <v>879</v>
      </c>
      <c r="B1019" s="168">
        <v>38</v>
      </c>
      <c r="C1019" s="168">
        <v>2180</v>
      </c>
      <c r="D1019" s="167">
        <f t="shared" si="15"/>
        <v>1.743119266055046</v>
      </c>
    </row>
    <row r="1020" spans="1:4" ht="16.5" customHeight="1">
      <c r="A1020" s="165" t="s">
        <v>880</v>
      </c>
      <c r="B1020" s="168">
        <v>690</v>
      </c>
      <c r="C1020" s="168">
        <v>1369</v>
      </c>
      <c r="D1020" s="167">
        <f t="shared" si="15"/>
        <v>50.40175310445581</v>
      </c>
    </row>
    <row r="1021" spans="1:4" ht="16.5" customHeight="1">
      <c r="A1021" s="165" t="s">
        <v>881</v>
      </c>
      <c r="B1021" s="168">
        <v>0</v>
      </c>
      <c r="C1021" s="168">
        <v>0</v>
      </c>
      <c r="D1021" s="167" t="e">
        <f t="shared" si="15"/>
        <v>#DIV/0!</v>
      </c>
    </row>
    <row r="1022" spans="1:4" ht="16.5" customHeight="1">
      <c r="A1022" s="165" t="s">
        <v>882</v>
      </c>
      <c r="B1022" s="168">
        <v>8321</v>
      </c>
      <c r="C1022" s="168">
        <v>9507</v>
      </c>
      <c r="D1022" s="167">
        <f t="shared" si="15"/>
        <v>87.52498159251078</v>
      </c>
    </row>
    <row r="1023" spans="1:4" ht="16.5" customHeight="1">
      <c r="A1023" s="165" t="s">
        <v>883</v>
      </c>
      <c r="B1023" s="168">
        <v>0</v>
      </c>
      <c r="C1023" s="168">
        <v>568</v>
      </c>
      <c r="D1023" s="167">
        <f t="shared" si="15"/>
        <v>0</v>
      </c>
    </row>
    <row r="1024" spans="1:4" ht="16.5" customHeight="1">
      <c r="A1024" s="165" t="s">
        <v>884</v>
      </c>
      <c r="B1024" s="168">
        <v>498</v>
      </c>
      <c r="C1024" s="168">
        <v>0</v>
      </c>
      <c r="D1024" s="167" t="e">
        <f t="shared" si="15"/>
        <v>#DIV/0!</v>
      </c>
    </row>
    <row r="1025" spans="1:4" ht="16.5" customHeight="1">
      <c r="A1025" s="165" t="s">
        <v>885</v>
      </c>
      <c r="B1025" s="168">
        <v>0</v>
      </c>
      <c r="C1025" s="168">
        <v>30</v>
      </c>
      <c r="D1025" s="167">
        <f t="shared" si="15"/>
        <v>0</v>
      </c>
    </row>
    <row r="1026" spans="1:4" ht="16.5" customHeight="1">
      <c r="A1026" s="165" t="s">
        <v>886</v>
      </c>
      <c r="B1026" s="168">
        <v>10</v>
      </c>
      <c r="C1026" s="168">
        <v>0</v>
      </c>
      <c r="D1026" s="167" t="e">
        <f t="shared" si="15"/>
        <v>#DIV/0!</v>
      </c>
    </row>
    <row r="1027" spans="1:4" ht="16.5" customHeight="1">
      <c r="A1027" s="165" t="s">
        <v>887</v>
      </c>
      <c r="B1027" s="168">
        <v>0</v>
      </c>
      <c r="C1027" s="168">
        <v>0</v>
      </c>
      <c r="D1027" s="167" t="e">
        <f t="shared" si="15"/>
        <v>#DIV/0!</v>
      </c>
    </row>
    <row r="1028" spans="1:4" ht="16.5" customHeight="1">
      <c r="A1028" s="165" t="s">
        <v>888</v>
      </c>
      <c r="B1028" s="168">
        <v>40</v>
      </c>
      <c r="C1028" s="168">
        <v>11</v>
      </c>
      <c r="D1028" s="167">
        <f aca="true" t="shared" si="16" ref="D1028:D1091">B1028/C1028*100</f>
        <v>363.6363636363636</v>
      </c>
    </row>
    <row r="1029" spans="1:4" ht="16.5" customHeight="1">
      <c r="A1029" s="165" t="s">
        <v>889</v>
      </c>
      <c r="B1029" s="168">
        <v>0</v>
      </c>
      <c r="C1029" s="168">
        <v>0</v>
      </c>
      <c r="D1029" s="167" t="e">
        <f t="shared" si="16"/>
        <v>#DIV/0!</v>
      </c>
    </row>
    <row r="1030" spans="1:4" ht="16.5" customHeight="1">
      <c r="A1030" s="165" t="s">
        <v>890</v>
      </c>
      <c r="B1030" s="168">
        <v>1474</v>
      </c>
      <c r="C1030" s="168">
        <v>1329</v>
      </c>
      <c r="D1030" s="167">
        <f t="shared" si="16"/>
        <v>110.91045899172309</v>
      </c>
    </row>
    <row r="1031" spans="1:4" ht="16.5" customHeight="1">
      <c r="A1031" s="165" t="s">
        <v>891</v>
      </c>
      <c r="B1031" s="168">
        <v>0</v>
      </c>
      <c r="C1031" s="168">
        <v>0</v>
      </c>
      <c r="D1031" s="167" t="e">
        <f t="shared" si="16"/>
        <v>#DIV/0!</v>
      </c>
    </row>
    <row r="1032" spans="1:4" ht="16.5" customHeight="1">
      <c r="A1032" s="165" t="s">
        <v>892</v>
      </c>
      <c r="B1032" s="168">
        <v>243</v>
      </c>
      <c r="C1032" s="168">
        <v>183</v>
      </c>
      <c r="D1032" s="167">
        <f t="shared" si="16"/>
        <v>132.78688524590163</v>
      </c>
    </row>
    <row r="1033" spans="1:4" ht="16.5" customHeight="1">
      <c r="A1033" s="165" t="s">
        <v>893</v>
      </c>
      <c r="B1033" s="168">
        <v>0</v>
      </c>
      <c r="C1033" s="168">
        <v>0</v>
      </c>
      <c r="D1033" s="167" t="e">
        <f t="shared" si="16"/>
        <v>#DIV/0!</v>
      </c>
    </row>
    <row r="1034" spans="1:4" ht="16.5" customHeight="1">
      <c r="A1034" s="165" t="s">
        <v>894</v>
      </c>
      <c r="B1034" s="168">
        <v>235</v>
      </c>
      <c r="C1034" s="168">
        <v>824</v>
      </c>
      <c r="D1034" s="167">
        <f t="shared" si="16"/>
        <v>28.519417475728154</v>
      </c>
    </row>
    <row r="1035" spans="1:4" ht="16.5" customHeight="1">
      <c r="A1035" s="165" t="s">
        <v>895</v>
      </c>
      <c r="B1035" s="168">
        <v>32265</v>
      </c>
      <c r="C1035" s="168">
        <v>75194</v>
      </c>
      <c r="D1035" s="167">
        <f t="shared" si="16"/>
        <v>42.90900869750246</v>
      </c>
    </row>
    <row r="1036" spans="1:4" ht="16.5" customHeight="1">
      <c r="A1036" s="165" t="s">
        <v>896</v>
      </c>
      <c r="B1036" s="168">
        <f>SUM(B1037:B1045)</f>
        <v>1918</v>
      </c>
      <c r="C1036" s="168">
        <f>SUM(C1037:C1045)</f>
        <v>133</v>
      </c>
      <c r="D1036" s="167">
        <f t="shared" si="16"/>
        <v>1442.1052631578948</v>
      </c>
    </row>
    <row r="1037" spans="1:4" ht="16.5" customHeight="1">
      <c r="A1037" s="165" t="s">
        <v>92</v>
      </c>
      <c r="B1037" s="168">
        <v>3</v>
      </c>
      <c r="C1037" s="168">
        <v>3</v>
      </c>
      <c r="D1037" s="167">
        <f t="shared" si="16"/>
        <v>100</v>
      </c>
    </row>
    <row r="1038" spans="1:4" ht="16.5" customHeight="1">
      <c r="A1038" s="165" t="s">
        <v>93</v>
      </c>
      <c r="B1038" s="168">
        <v>12</v>
      </c>
      <c r="C1038" s="168">
        <v>0</v>
      </c>
      <c r="D1038" s="167" t="e">
        <f t="shared" si="16"/>
        <v>#DIV/0!</v>
      </c>
    </row>
    <row r="1039" spans="1:4" ht="16.5" customHeight="1">
      <c r="A1039" s="165" t="s">
        <v>94</v>
      </c>
      <c r="B1039" s="168">
        <v>203</v>
      </c>
      <c r="C1039" s="168">
        <v>0</v>
      </c>
      <c r="D1039" s="167" t="e">
        <f t="shared" si="16"/>
        <v>#DIV/0!</v>
      </c>
    </row>
    <row r="1040" spans="1:4" ht="16.5" customHeight="1">
      <c r="A1040" s="165" t="s">
        <v>897</v>
      </c>
      <c r="B1040" s="168">
        <v>0</v>
      </c>
      <c r="C1040" s="168">
        <v>0</v>
      </c>
      <c r="D1040" s="167" t="e">
        <f t="shared" si="16"/>
        <v>#DIV/0!</v>
      </c>
    </row>
    <row r="1041" spans="1:4" ht="16.5" customHeight="1">
      <c r="A1041" s="165" t="s">
        <v>898</v>
      </c>
      <c r="B1041" s="168">
        <v>0</v>
      </c>
      <c r="C1041" s="168">
        <v>0</v>
      </c>
      <c r="D1041" s="167" t="e">
        <f t="shared" si="16"/>
        <v>#DIV/0!</v>
      </c>
    </row>
    <row r="1042" spans="1:4" ht="16.5" customHeight="1">
      <c r="A1042" s="165" t="s">
        <v>899</v>
      </c>
      <c r="B1042" s="168">
        <v>0</v>
      </c>
      <c r="C1042" s="168">
        <v>0</v>
      </c>
      <c r="D1042" s="167" t="e">
        <f t="shared" si="16"/>
        <v>#DIV/0!</v>
      </c>
    </row>
    <row r="1043" spans="1:4" ht="16.5" customHeight="1">
      <c r="A1043" s="165" t="s">
        <v>900</v>
      </c>
      <c r="B1043" s="168">
        <v>0</v>
      </c>
      <c r="C1043" s="168">
        <v>0</v>
      </c>
      <c r="D1043" s="167" t="e">
        <f t="shared" si="16"/>
        <v>#DIV/0!</v>
      </c>
    </row>
    <row r="1044" spans="1:4" ht="16.5" customHeight="1">
      <c r="A1044" s="165" t="s">
        <v>901</v>
      </c>
      <c r="B1044" s="168">
        <v>0</v>
      </c>
      <c r="C1044" s="168">
        <v>0</v>
      </c>
      <c r="D1044" s="167" t="e">
        <f t="shared" si="16"/>
        <v>#DIV/0!</v>
      </c>
    </row>
    <row r="1045" spans="1:4" ht="16.5" customHeight="1">
      <c r="A1045" s="165" t="s">
        <v>902</v>
      </c>
      <c r="B1045" s="168">
        <v>1700</v>
      </c>
      <c r="C1045" s="168">
        <v>130</v>
      </c>
      <c r="D1045" s="167">
        <f t="shared" si="16"/>
        <v>1307.6923076923076</v>
      </c>
    </row>
    <row r="1046" spans="1:4" ht="16.5" customHeight="1">
      <c r="A1046" s="165" t="s">
        <v>903</v>
      </c>
      <c r="B1046" s="168">
        <f>SUM(B1047:B1055)</f>
        <v>765</v>
      </c>
      <c r="C1046" s="168">
        <f>SUM(C1047:C1055)</f>
        <v>7015</v>
      </c>
      <c r="D1046" s="167">
        <f t="shared" si="16"/>
        <v>10.90520313613685</v>
      </c>
    </row>
    <row r="1047" spans="1:4" ht="16.5" customHeight="1">
      <c r="A1047" s="165" t="s">
        <v>92</v>
      </c>
      <c r="B1047" s="168">
        <v>0</v>
      </c>
      <c r="C1047" s="168">
        <v>0</v>
      </c>
      <c r="D1047" s="167" t="e">
        <f t="shared" si="16"/>
        <v>#DIV/0!</v>
      </c>
    </row>
    <row r="1048" spans="1:4" ht="16.5" customHeight="1">
      <c r="A1048" s="165" t="s">
        <v>93</v>
      </c>
      <c r="B1048" s="168">
        <v>0</v>
      </c>
      <c r="C1048" s="168">
        <v>0</v>
      </c>
      <c r="D1048" s="167" t="e">
        <f t="shared" si="16"/>
        <v>#DIV/0!</v>
      </c>
    </row>
    <row r="1049" spans="1:4" ht="16.5" customHeight="1">
      <c r="A1049" s="165" t="s">
        <v>94</v>
      </c>
      <c r="B1049" s="168">
        <v>0</v>
      </c>
      <c r="C1049" s="168">
        <v>0</v>
      </c>
      <c r="D1049" s="167" t="e">
        <f t="shared" si="16"/>
        <v>#DIV/0!</v>
      </c>
    </row>
    <row r="1050" spans="1:4" ht="16.5" customHeight="1">
      <c r="A1050" s="165" t="s">
        <v>904</v>
      </c>
      <c r="B1050" s="168">
        <v>765</v>
      </c>
      <c r="C1050" s="168">
        <v>7015</v>
      </c>
      <c r="D1050" s="167">
        <f t="shared" si="16"/>
        <v>10.90520313613685</v>
      </c>
    </row>
    <row r="1051" spans="1:4" ht="16.5" customHeight="1">
      <c r="A1051" s="165" t="s">
        <v>905</v>
      </c>
      <c r="B1051" s="168"/>
      <c r="C1051" s="168">
        <v>0</v>
      </c>
      <c r="D1051" s="167" t="e">
        <f t="shared" si="16"/>
        <v>#DIV/0!</v>
      </c>
    </row>
    <row r="1052" spans="1:4" ht="16.5" customHeight="1">
      <c r="A1052" s="165" t="s">
        <v>906</v>
      </c>
      <c r="B1052" s="168"/>
      <c r="C1052" s="168">
        <v>0</v>
      </c>
      <c r="D1052" s="167" t="e">
        <f t="shared" si="16"/>
        <v>#DIV/0!</v>
      </c>
    </row>
    <row r="1053" spans="1:4" ht="16.5" customHeight="1">
      <c r="A1053" s="165" t="s">
        <v>907</v>
      </c>
      <c r="B1053" s="168"/>
      <c r="C1053" s="168">
        <v>0</v>
      </c>
      <c r="D1053" s="167" t="e">
        <f t="shared" si="16"/>
        <v>#DIV/0!</v>
      </c>
    </row>
    <row r="1054" spans="1:4" ht="16.5" customHeight="1">
      <c r="A1054" s="165" t="s">
        <v>908</v>
      </c>
      <c r="B1054" s="168"/>
      <c r="C1054" s="168">
        <v>0</v>
      </c>
      <c r="D1054" s="167" t="e">
        <f t="shared" si="16"/>
        <v>#DIV/0!</v>
      </c>
    </row>
    <row r="1055" spans="1:4" ht="16.5" customHeight="1">
      <c r="A1055" s="165" t="s">
        <v>909</v>
      </c>
      <c r="B1055" s="168"/>
      <c r="C1055" s="168">
        <v>0</v>
      </c>
      <c r="D1055" s="167" t="e">
        <f t="shared" si="16"/>
        <v>#DIV/0!</v>
      </c>
    </row>
    <row r="1056" spans="1:4" ht="16.5" customHeight="1">
      <c r="A1056" s="165" t="s">
        <v>910</v>
      </c>
      <c r="B1056" s="168">
        <f>SUM(B1057:B1060)</f>
        <v>20828</v>
      </c>
      <c r="C1056" s="168">
        <f>SUM(C1057:C1060)</f>
        <v>25569</v>
      </c>
      <c r="D1056" s="167">
        <f t="shared" si="16"/>
        <v>81.45801556572411</v>
      </c>
    </row>
    <row r="1057" spans="1:4" ht="16.5" customHeight="1">
      <c r="A1057" s="165" t="s">
        <v>911</v>
      </c>
      <c r="B1057" s="168">
        <v>7137</v>
      </c>
      <c r="C1057" s="168">
        <v>8072</v>
      </c>
      <c r="D1057" s="167">
        <f t="shared" si="16"/>
        <v>88.4167492566898</v>
      </c>
    </row>
    <row r="1058" spans="1:4" ht="16.5" customHeight="1">
      <c r="A1058" s="165" t="s">
        <v>912</v>
      </c>
      <c r="B1058" s="168">
        <v>6725</v>
      </c>
      <c r="C1058" s="168">
        <v>6033</v>
      </c>
      <c r="D1058" s="167">
        <f t="shared" si="16"/>
        <v>111.47024697497099</v>
      </c>
    </row>
    <row r="1059" spans="1:4" ht="16.5" customHeight="1">
      <c r="A1059" s="165" t="s">
        <v>913</v>
      </c>
      <c r="B1059" s="168">
        <v>2777</v>
      </c>
      <c r="C1059" s="168">
        <v>2289</v>
      </c>
      <c r="D1059" s="167">
        <f t="shared" si="16"/>
        <v>121.31935342944517</v>
      </c>
    </row>
    <row r="1060" spans="1:4" ht="16.5" customHeight="1">
      <c r="A1060" s="165" t="s">
        <v>914</v>
      </c>
      <c r="B1060" s="168">
        <v>4189</v>
      </c>
      <c r="C1060" s="168">
        <v>9175</v>
      </c>
      <c r="D1060" s="167">
        <f t="shared" si="16"/>
        <v>45.6566757493188</v>
      </c>
    </row>
    <row r="1061" spans="1:4" ht="16.5" customHeight="1">
      <c r="A1061" s="165" t="s">
        <v>915</v>
      </c>
      <c r="B1061" s="168"/>
      <c r="C1061" s="168">
        <f>SUM(C1062:C1067)</f>
        <v>10</v>
      </c>
      <c r="D1061" s="167">
        <f t="shared" si="16"/>
        <v>0</v>
      </c>
    </row>
    <row r="1062" spans="1:4" ht="16.5" customHeight="1">
      <c r="A1062" s="165" t="s">
        <v>92</v>
      </c>
      <c r="B1062" s="168"/>
      <c r="C1062" s="168">
        <v>0</v>
      </c>
      <c r="D1062" s="167" t="e">
        <f t="shared" si="16"/>
        <v>#DIV/0!</v>
      </c>
    </row>
    <row r="1063" spans="1:4" ht="16.5" customHeight="1">
      <c r="A1063" s="165" t="s">
        <v>93</v>
      </c>
      <c r="B1063" s="168"/>
      <c r="C1063" s="168">
        <v>0</v>
      </c>
      <c r="D1063" s="167" t="e">
        <f t="shared" si="16"/>
        <v>#DIV/0!</v>
      </c>
    </row>
    <row r="1064" spans="1:4" ht="16.5" customHeight="1">
      <c r="A1064" s="165" t="s">
        <v>94</v>
      </c>
      <c r="B1064" s="168"/>
      <c r="C1064" s="168">
        <v>0</v>
      </c>
      <c r="D1064" s="167" t="e">
        <f t="shared" si="16"/>
        <v>#DIV/0!</v>
      </c>
    </row>
    <row r="1065" spans="1:4" ht="16.5" customHeight="1">
      <c r="A1065" s="165" t="s">
        <v>901</v>
      </c>
      <c r="B1065" s="168"/>
      <c r="C1065" s="168">
        <v>0</v>
      </c>
      <c r="D1065" s="167" t="e">
        <f t="shared" si="16"/>
        <v>#DIV/0!</v>
      </c>
    </row>
    <row r="1066" spans="1:4" ht="16.5" customHeight="1">
      <c r="A1066" s="165" t="s">
        <v>916</v>
      </c>
      <c r="B1066" s="168"/>
      <c r="C1066" s="168">
        <v>0</v>
      </c>
      <c r="D1066" s="167" t="e">
        <f t="shared" si="16"/>
        <v>#DIV/0!</v>
      </c>
    </row>
    <row r="1067" spans="1:4" ht="16.5" customHeight="1">
      <c r="A1067" s="165" t="s">
        <v>917</v>
      </c>
      <c r="B1067" s="168"/>
      <c r="C1067" s="168">
        <v>10</v>
      </c>
      <c r="D1067" s="167">
        <f t="shared" si="16"/>
        <v>0</v>
      </c>
    </row>
    <row r="1068" spans="1:4" ht="16.5" customHeight="1">
      <c r="A1068" s="165" t="s">
        <v>918</v>
      </c>
      <c r="B1068" s="168">
        <f>SUM(B1069:B1072)</f>
        <v>53236</v>
      </c>
      <c r="C1068" s="168">
        <f>SUM(C1069:C1072)</f>
        <v>3143</v>
      </c>
      <c r="D1068" s="167">
        <f t="shared" si="16"/>
        <v>1693.795736557429</v>
      </c>
    </row>
    <row r="1069" spans="1:4" ht="16.5" customHeight="1">
      <c r="A1069" s="165" t="s">
        <v>919</v>
      </c>
      <c r="B1069" s="168">
        <v>31118</v>
      </c>
      <c r="C1069" s="168">
        <v>59</v>
      </c>
      <c r="D1069" s="167">
        <f t="shared" si="16"/>
        <v>52742.372881355936</v>
      </c>
    </row>
    <row r="1070" spans="1:4" ht="16.5" customHeight="1">
      <c r="A1070" s="165" t="s">
        <v>920</v>
      </c>
      <c r="B1070" s="168">
        <v>17242</v>
      </c>
      <c r="C1070" s="168">
        <v>3079</v>
      </c>
      <c r="D1070" s="167">
        <f t="shared" si="16"/>
        <v>559.9870087690808</v>
      </c>
    </row>
    <row r="1071" spans="1:4" ht="16.5" customHeight="1">
      <c r="A1071" s="165" t="s">
        <v>921</v>
      </c>
      <c r="B1071" s="168">
        <v>0</v>
      </c>
      <c r="C1071" s="168">
        <v>5</v>
      </c>
      <c r="D1071" s="167">
        <f t="shared" si="16"/>
        <v>0</v>
      </c>
    </row>
    <row r="1072" spans="1:4" ht="16.5" customHeight="1">
      <c r="A1072" s="165" t="s">
        <v>922</v>
      </c>
      <c r="B1072" s="168">
        <v>4876</v>
      </c>
      <c r="C1072" s="168">
        <v>0</v>
      </c>
      <c r="D1072" s="167" t="e">
        <f t="shared" si="16"/>
        <v>#DIV/0!</v>
      </c>
    </row>
    <row r="1073" spans="1:4" ht="16.5" customHeight="1">
      <c r="A1073" s="165" t="s">
        <v>923</v>
      </c>
      <c r="B1073" s="168">
        <f>SUM(B1074:B1075)</f>
        <v>4627</v>
      </c>
      <c r="C1073" s="168">
        <f>SUM(C1074:C1075)</f>
        <v>2920</v>
      </c>
      <c r="D1073" s="167">
        <f t="shared" si="16"/>
        <v>158.45890410958904</v>
      </c>
    </row>
    <row r="1074" spans="1:4" ht="16.5" customHeight="1">
      <c r="A1074" s="165" t="s">
        <v>924</v>
      </c>
      <c r="B1074" s="168">
        <v>961</v>
      </c>
      <c r="C1074" s="168">
        <v>441</v>
      </c>
      <c r="D1074" s="167">
        <f t="shared" si="16"/>
        <v>217.9138321995465</v>
      </c>
    </row>
    <row r="1075" spans="1:4" ht="16.5" customHeight="1">
      <c r="A1075" s="165" t="s">
        <v>925</v>
      </c>
      <c r="B1075" s="168">
        <v>3666</v>
      </c>
      <c r="C1075" s="168">
        <v>2479</v>
      </c>
      <c r="D1075" s="167">
        <f t="shared" si="16"/>
        <v>147.88221056877774</v>
      </c>
    </row>
    <row r="1076" spans="1:4" ht="16.5" customHeight="1">
      <c r="A1076" s="165" t="s">
        <v>926</v>
      </c>
      <c r="B1076" s="168">
        <f>SUM(B1077,B1087,B1103,B1108,B1122,B1131,B1138,B1145)</f>
        <v>63826</v>
      </c>
      <c r="C1076" s="168">
        <f>C1077+C1087+C1103+C1108+C1122+C1131+C1138+C1145</f>
        <v>116675</v>
      </c>
      <c r="D1076" s="167">
        <f t="shared" si="16"/>
        <v>54.7040925648168</v>
      </c>
    </row>
    <row r="1077" spans="1:4" ht="16.5" customHeight="1">
      <c r="A1077" s="165" t="s">
        <v>927</v>
      </c>
      <c r="B1077" s="168">
        <f>SUM(B1078:B1086)</f>
        <v>6213</v>
      </c>
      <c r="C1077" s="168">
        <f>SUM(C1078:C1086)</f>
        <v>1134</v>
      </c>
      <c r="D1077" s="167">
        <f t="shared" si="16"/>
        <v>547.8835978835979</v>
      </c>
    </row>
    <row r="1078" spans="1:4" ht="16.5" customHeight="1">
      <c r="A1078" s="165" t="s">
        <v>92</v>
      </c>
      <c r="B1078" s="168">
        <v>187</v>
      </c>
      <c r="C1078" s="168">
        <v>333</v>
      </c>
      <c r="D1078" s="167">
        <f t="shared" si="16"/>
        <v>56.15615615615616</v>
      </c>
    </row>
    <row r="1079" spans="1:4" ht="16.5" customHeight="1">
      <c r="A1079" s="165" t="s">
        <v>93</v>
      </c>
      <c r="B1079" s="168">
        <v>14</v>
      </c>
      <c r="C1079" s="168">
        <v>219</v>
      </c>
      <c r="D1079" s="167">
        <f t="shared" si="16"/>
        <v>6.392694063926941</v>
      </c>
    </row>
    <row r="1080" spans="1:4" ht="16.5" customHeight="1">
      <c r="A1080" s="165" t="s">
        <v>94</v>
      </c>
      <c r="B1080" s="168">
        <v>0</v>
      </c>
      <c r="C1080" s="168">
        <v>0</v>
      </c>
      <c r="D1080" s="167" t="e">
        <f t="shared" si="16"/>
        <v>#DIV/0!</v>
      </c>
    </row>
    <row r="1081" spans="1:4" ht="16.5" customHeight="1">
      <c r="A1081" s="165" t="s">
        <v>928</v>
      </c>
      <c r="B1081" s="168">
        <v>1152</v>
      </c>
      <c r="C1081" s="168">
        <v>146</v>
      </c>
      <c r="D1081" s="167">
        <f t="shared" si="16"/>
        <v>789.0410958904109</v>
      </c>
    </row>
    <row r="1082" spans="1:4" ht="16.5" customHeight="1">
      <c r="A1082" s="165" t="s">
        <v>929</v>
      </c>
      <c r="B1082" s="168">
        <v>0</v>
      </c>
      <c r="C1082" s="168">
        <v>0</v>
      </c>
      <c r="D1082" s="167" t="e">
        <f t="shared" si="16"/>
        <v>#DIV/0!</v>
      </c>
    </row>
    <row r="1083" spans="1:4" ht="16.5" customHeight="1">
      <c r="A1083" s="165" t="s">
        <v>930</v>
      </c>
      <c r="B1083" s="168">
        <v>0</v>
      </c>
      <c r="C1083" s="168">
        <v>0</v>
      </c>
      <c r="D1083" s="167" t="e">
        <f t="shared" si="16"/>
        <v>#DIV/0!</v>
      </c>
    </row>
    <row r="1084" spans="1:4" ht="16.5" customHeight="1">
      <c r="A1084" s="165" t="s">
        <v>931</v>
      </c>
      <c r="B1084" s="168">
        <v>0</v>
      </c>
      <c r="C1084" s="168">
        <v>0</v>
      </c>
      <c r="D1084" s="167" t="e">
        <f t="shared" si="16"/>
        <v>#DIV/0!</v>
      </c>
    </row>
    <row r="1085" spans="1:4" ht="16.5" customHeight="1">
      <c r="A1085" s="165" t="s">
        <v>932</v>
      </c>
      <c r="B1085" s="168">
        <v>0</v>
      </c>
      <c r="C1085" s="168">
        <v>0</v>
      </c>
      <c r="D1085" s="167" t="e">
        <f t="shared" si="16"/>
        <v>#DIV/0!</v>
      </c>
    </row>
    <row r="1086" spans="1:4" ht="16.5" customHeight="1">
      <c r="A1086" s="165" t="s">
        <v>933</v>
      </c>
      <c r="B1086" s="168">
        <v>4860</v>
      </c>
      <c r="C1086" s="168">
        <v>436</v>
      </c>
      <c r="D1086" s="167">
        <f t="shared" si="16"/>
        <v>1114.6788990825687</v>
      </c>
    </row>
    <row r="1087" spans="1:4" ht="16.5" customHeight="1">
      <c r="A1087" s="165" t="s">
        <v>934</v>
      </c>
      <c r="B1087" s="168">
        <f>SUM(B1088:B1102)</f>
        <v>5354</v>
      </c>
      <c r="C1087" s="168">
        <f>SUM(C1088:C1102)</f>
        <v>1536</v>
      </c>
      <c r="D1087" s="167">
        <f t="shared" si="16"/>
        <v>348.56770833333337</v>
      </c>
    </row>
    <row r="1088" spans="1:4" ht="16.5" customHeight="1">
      <c r="A1088" s="165" t="s">
        <v>92</v>
      </c>
      <c r="B1088" s="168">
        <v>862</v>
      </c>
      <c r="C1088" s="168">
        <v>1010</v>
      </c>
      <c r="D1088" s="167">
        <f t="shared" si="16"/>
        <v>85.34653465346534</v>
      </c>
    </row>
    <row r="1089" spans="1:4" ht="16.5" customHeight="1">
      <c r="A1089" s="165" t="s">
        <v>93</v>
      </c>
      <c r="B1089" s="168">
        <v>43</v>
      </c>
      <c r="C1089" s="168">
        <v>2</v>
      </c>
      <c r="D1089" s="167">
        <f t="shared" si="16"/>
        <v>2150</v>
      </c>
    </row>
    <row r="1090" spans="1:4" ht="16.5" customHeight="1">
      <c r="A1090" s="165" t="s">
        <v>94</v>
      </c>
      <c r="B1090" s="168">
        <v>0</v>
      </c>
      <c r="C1090" s="168">
        <v>0</v>
      </c>
      <c r="D1090" s="167" t="e">
        <f t="shared" si="16"/>
        <v>#DIV/0!</v>
      </c>
    </row>
    <row r="1091" spans="1:4" ht="16.5" customHeight="1">
      <c r="A1091" s="165" t="s">
        <v>935</v>
      </c>
      <c r="B1091" s="168">
        <v>0</v>
      </c>
      <c r="C1091" s="168">
        <v>0</v>
      </c>
      <c r="D1091" s="167" t="e">
        <f t="shared" si="16"/>
        <v>#DIV/0!</v>
      </c>
    </row>
    <row r="1092" spans="1:4" ht="16.5" customHeight="1">
      <c r="A1092" s="165" t="s">
        <v>936</v>
      </c>
      <c r="B1092" s="168">
        <v>0</v>
      </c>
      <c r="C1092" s="168">
        <v>0</v>
      </c>
      <c r="D1092" s="167" t="e">
        <f aca="true" t="shared" si="17" ref="D1092:D1155">B1092/C1092*100</f>
        <v>#DIV/0!</v>
      </c>
    </row>
    <row r="1093" spans="1:4" ht="16.5" customHeight="1">
      <c r="A1093" s="165" t="s">
        <v>937</v>
      </c>
      <c r="B1093" s="168">
        <v>0</v>
      </c>
      <c r="C1093" s="168">
        <v>0</v>
      </c>
      <c r="D1093" s="167" t="e">
        <f t="shared" si="17"/>
        <v>#DIV/0!</v>
      </c>
    </row>
    <row r="1094" spans="1:4" ht="16.5" customHeight="1">
      <c r="A1094" s="165" t="s">
        <v>938</v>
      </c>
      <c r="B1094" s="168">
        <v>0</v>
      </c>
      <c r="C1094" s="168">
        <v>0</v>
      </c>
      <c r="D1094" s="167" t="e">
        <f t="shared" si="17"/>
        <v>#DIV/0!</v>
      </c>
    </row>
    <row r="1095" spans="1:4" ht="16.5" customHeight="1">
      <c r="A1095" s="165" t="s">
        <v>939</v>
      </c>
      <c r="B1095" s="168">
        <v>0</v>
      </c>
      <c r="C1095" s="168">
        <v>0</v>
      </c>
      <c r="D1095" s="167" t="e">
        <f t="shared" si="17"/>
        <v>#DIV/0!</v>
      </c>
    </row>
    <row r="1096" spans="1:4" ht="16.5" customHeight="1">
      <c r="A1096" s="165" t="s">
        <v>940</v>
      </c>
      <c r="B1096" s="168">
        <v>0</v>
      </c>
      <c r="C1096" s="168">
        <v>0</v>
      </c>
      <c r="D1096" s="167" t="e">
        <f t="shared" si="17"/>
        <v>#DIV/0!</v>
      </c>
    </row>
    <row r="1097" spans="1:4" ht="16.5" customHeight="1">
      <c r="A1097" s="165" t="s">
        <v>941</v>
      </c>
      <c r="B1097" s="168">
        <v>0</v>
      </c>
      <c r="C1097" s="168">
        <v>0</v>
      </c>
      <c r="D1097" s="167" t="e">
        <f t="shared" si="17"/>
        <v>#DIV/0!</v>
      </c>
    </row>
    <row r="1098" spans="1:4" ht="16.5" customHeight="1">
      <c r="A1098" s="165" t="s">
        <v>942</v>
      </c>
      <c r="B1098" s="168">
        <v>0</v>
      </c>
      <c r="C1098" s="168">
        <v>0</v>
      </c>
      <c r="D1098" s="167" t="e">
        <f t="shared" si="17"/>
        <v>#DIV/0!</v>
      </c>
    </row>
    <row r="1099" spans="1:4" ht="16.5" customHeight="1">
      <c r="A1099" s="165" t="s">
        <v>943</v>
      </c>
      <c r="B1099" s="168">
        <v>0</v>
      </c>
      <c r="C1099" s="168">
        <v>0</v>
      </c>
      <c r="D1099" s="167" t="e">
        <f t="shared" si="17"/>
        <v>#DIV/0!</v>
      </c>
    </row>
    <row r="1100" spans="1:4" ht="16.5" customHeight="1">
      <c r="A1100" s="165" t="s">
        <v>944</v>
      </c>
      <c r="B1100" s="168">
        <v>0</v>
      </c>
      <c r="C1100" s="168">
        <v>0</v>
      </c>
      <c r="D1100" s="167" t="e">
        <f t="shared" si="17"/>
        <v>#DIV/0!</v>
      </c>
    </row>
    <row r="1101" spans="1:4" ht="16.5" customHeight="1">
      <c r="A1101" s="165" t="s">
        <v>945</v>
      </c>
      <c r="B1101" s="168">
        <v>0</v>
      </c>
      <c r="C1101" s="168">
        <v>0</v>
      </c>
      <c r="D1101" s="167" t="e">
        <f t="shared" si="17"/>
        <v>#DIV/0!</v>
      </c>
    </row>
    <row r="1102" spans="1:4" ht="16.5" customHeight="1">
      <c r="A1102" s="165" t="s">
        <v>946</v>
      </c>
      <c r="B1102" s="168">
        <v>4449</v>
      </c>
      <c r="C1102" s="168">
        <v>524</v>
      </c>
      <c r="D1102" s="167">
        <f t="shared" si="17"/>
        <v>849.0458015267176</v>
      </c>
    </row>
    <row r="1103" spans="1:4" ht="16.5" customHeight="1">
      <c r="A1103" s="165" t="s">
        <v>947</v>
      </c>
      <c r="B1103" s="168">
        <f>SUM(B1104:B1107)</f>
        <v>477</v>
      </c>
      <c r="C1103" s="168">
        <f>SUM(C1104:C1107)</f>
        <v>515</v>
      </c>
      <c r="D1103" s="167">
        <f t="shared" si="17"/>
        <v>92.62135922330097</v>
      </c>
    </row>
    <row r="1104" spans="1:4" ht="16.5" customHeight="1">
      <c r="A1104" s="165" t="s">
        <v>92</v>
      </c>
      <c r="B1104" s="168">
        <v>213</v>
      </c>
      <c r="C1104" s="168">
        <v>219</v>
      </c>
      <c r="D1104" s="167">
        <f t="shared" si="17"/>
        <v>97.26027397260275</v>
      </c>
    </row>
    <row r="1105" spans="1:4" ht="16.5" customHeight="1">
      <c r="A1105" s="165" t="s">
        <v>93</v>
      </c>
      <c r="B1105" s="168">
        <v>0</v>
      </c>
      <c r="C1105" s="168">
        <v>296</v>
      </c>
      <c r="D1105" s="167">
        <f t="shared" si="17"/>
        <v>0</v>
      </c>
    </row>
    <row r="1106" spans="1:4" ht="16.5" customHeight="1">
      <c r="A1106" s="165" t="s">
        <v>94</v>
      </c>
      <c r="B1106" s="168">
        <v>0</v>
      </c>
      <c r="C1106" s="168">
        <v>0</v>
      </c>
      <c r="D1106" s="167" t="e">
        <f t="shared" si="17"/>
        <v>#DIV/0!</v>
      </c>
    </row>
    <row r="1107" spans="1:4" ht="16.5" customHeight="1">
      <c r="A1107" s="165" t="s">
        <v>948</v>
      </c>
      <c r="B1107" s="168">
        <v>264</v>
      </c>
      <c r="C1107" s="168">
        <v>0</v>
      </c>
      <c r="D1107" s="167" t="e">
        <f t="shared" si="17"/>
        <v>#DIV/0!</v>
      </c>
    </row>
    <row r="1108" spans="1:4" ht="16.5" customHeight="1">
      <c r="A1108" s="165" t="s">
        <v>949</v>
      </c>
      <c r="B1108" s="168">
        <f>SUM(B1109:B1121)</f>
        <v>8414</v>
      </c>
      <c r="C1108" s="168">
        <f>SUM(C1109:C1121)</f>
        <v>7012</v>
      </c>
      <c r="D1108" s="167">
        <f t="shared" si="17"/>
        <v>119.99429549343981</v>
      </c>
    </row>
    <row r="1109" spans="1:4" ht="16.5" customHeight="1">
      <c r="A1109" s="165" t="s">
        <v>92</v>
      </c>
      <c r="B1109" s="168">
        <v>4056</v>
      </c>
      <c r="C1109" s="168">
        <v>2892</v>
      </c>
      <c r="D1109" s="167">
        <f t="shared" si="17"/>
        <v>140.24896265560164</v>
      </c>
    </row>
    <row r="1110" spans="1:4" ht="16.5" customHeight="1">
      <c r="A1110" s="165" t="s">
        <v>93</v>
      </c>
      <c r="B1110" s="168">
        <v>971</v>
      </c>
      <c r="C1110" s="168">
        <v>651</v>
      </c>
      <c r="D1110" s="167">
        <f t="shared" si="17"/>
        <v>149.15514592933948</v>
      </c>
    </row>
    <row r="1111" spans="1:4" ht="16.5" customHeight="1">
      <c r="A1111" s="165" t="s">
        <v>94</v>
      </c>
      <c r="B1111" s="168">
        <v>0</v>
      </c>
      <c r="C1111" s="168">
        <v>0</v>
      </c>
      <c r="D1111" s="167" t="e">
        <f t="shared" si="17"/>
        <v>#DIV/0!</v>
      </c>
    </row>
    <row r="1112" spans="1:4" ht="16.5" customHeight="1">
      <c r="A1112" s="165" t="s">
        <v>950</v>
      </c>
      <c r="B1112" s="168">
        <v>0</v>
      </c>
      <c r="C1112" s="168">
        <v>0</v>
      </c>
      <c r="D1112" s="167" t="e">
        <f t="shared" si="17"/>
        <v>#DIV/0!</v>
      </c>
    </row>
    <row r="1113" spans="1:4" ht="16.5" customHeight="1">
      <c r="A1113" s="165" t="s">
        <v>951</v>
      </c>
      <c r="B1113" s="168">
        <v>2</v>
      </c>
      <c r="C1113" s="168">
        <v>5</v>
      </c>
      <c r="D1113" s="167">
        <f t="shared" si="17"/>
        <v>40</v>
      </c>
    </row>
    <row r="1114" spans="1:4" ht="16.5" customHeight="1">
      <c r="A1114" s="165" t="s">
        <v>952</v>
      </c>
      <c r="B1114" s="168">
        <v>0</v>
      </c>
      <c r="C1114" s="168">
        <v>0</v>
      </c>
      <c r="D1114" s="167" t="e">
        <f t="shared" si="17"/>
        <v>#DIV/0!</v>
      </c>
    </row>
    <row r="1115" spans="1:4" ht="16.5" customHeight="1">
      <c r="A1115" s="165" t="s">
        <v>953</v>
      </c>
      <c r="B1115" s="168">
        <v>168</v>
      </c>
      <c r="C1115" s="168">
        <v>370</v>
      </c>
      <c r="D1115" s="167">
        <f t="shared" si="17"/>
        <v>45.40540540540541</v>
      </c>
    </row>
    <row r="1116" spans="1:4" ht="16.5" customHeight="1">
      <c r="A1116" s="165" t="s">
        <v>954</v>
      </c>
      <c r="B1116" s="168">
        <v>0</v>
      </c>
      <c r="C1116" s="168">
        <v>0</v>
      </c>
      <c r="D1116" s="167" t="e">
        <f t="shared" si="17"/>
        <v>#DIV/0!</v>
      </c>
    </row>
    <row r="1117" spans="1:4" ht="16.5" customHeight="1">
      <c r="A1117" s="165" t="s">
        <v>955</v>
      </c>
      <c r="B1117" s="168">
        <v>902</v>
      </c>
      <c r="C1117" s="168">
        <v>1267</v>
      </c>
      <c r="D1117" s="167">
        <f t="shared" si="17"/>
        <v>71.19179163378058</v>
      </c>
    </row>
    <row r="1118" spans="1:4" ht="16.5" customHeight="1">
      <c r="A1118" s="165" t="s">
        <v>956</v>
      </c>
      <c r="B1118" s="168">
        <v>0</v>
      </c>
      <c r="C1118" s="168">
        <v>0</v>
      </c>
      <c r="D1118" s="167" t="e">
        <f t="shared" si="17"/>
        <v>#DIV/0!</v>
      </c>
    </row>
    <row r="1119" spans="1:4" ht="16.5" customHeight="1">
      <c r="A1119" s="165" t="s">
        <v>901</v>
      </c>
      <c r="B1119" s="168">
        <v>56</v>
      </c>
      <c r="C1119" s="168">
        <v>0</v>
      </c>
      <c r="D1119" s="167" t="e">
        <f t="shared" si="17"/>
        <v>#DIV/0!</v>
      </c>
    </row>
    <row r="1120" spans="1:4" ht="16.5" customHeight="1">
      <c r="A1120" s="165" t="s">
        <v>957</v>
      </c>
      <c r="B1120" s="168">
        <v>0</v>
      </c>
      <c r="C1120" s="168">
        <v>0</v>
      </c>
      <c r="D1120" s="167" t="e">
        <f t="shared" si="17"/>
        <v>#DIV/0!</v>
      </c>
    </row>
    <row r="1121" spans="1:4" ht="16.5" customHeight="1">
      <c r="A1121" s="165" t="s">
        <v>958</v>
      </c>
      <c r="B1121" s="168">
        <v>2259</v>
      </c>
      <c r="C1121" s="168">
        <v>1827</v>
      </c>
      <c r="D1121" s="167">
        <f t="shared" si="17"/>
        <v>123.64532019704433</v>
      </c>
    </row>
    <row r="1122" spans="1:4" ht="16.5" customHeight="1">
      <c r="A1122" s="165" t="s">
        <v>959</v>
      </c>
      <c r="B1122" s="168">
        <f>SUM(B1123:B1130)</f>
        <v>12036</v>
      </c>
      <c r="C1122" s="168">
        <f>SUM(C1123:C1130)</f>
        <v>10364</v>
      </c>
      <c r="D1122" s="167">
        <f t="shared" si="17"/>
        <v>116.13276727132383</v>
      </c>
    </row>
    <row r="1123" spans="1:4" ht="16.5" customHeight="1">
      <c r="A1123" s="165" t="s">
        <v>92</v>
      </c>
      <c r="B1123" s="168">
        <v>5312</v>
      </c>
      <c r="C1123" s="168">
        <v>4859</v>
      </c>
      <c r="D1123" s="167">
        <f t="shared" si="17"/>
        <v>109.32290594772587</v>
      </c>
    </row>
    <row r="1124" spans="1:4" ht="16.5" customHeight="1">
      <c r="A1124" s="165" t="s">
        <v>93</v>
      </c>
      <c r="B1124" s="168">
        <v>1291</v>
      </c>
      <c r="C1124" s="168">
        <v>1393</v>
      </c>
      <c r="D1124" s="167">
        <f t="shared" si="17"/>
        <v>92.67767408470927</v>
      </c>
    </row>
    <row r="1125" spans="1:4" ht="16.5" customHeight="1">
      <c r="A1125" s="165" t="s">
        <v>94</v>
      </c>
      <c r="B1125" s="168">
        <v>0</v>
      </c>
      <c r="C1125" s="168">
        <v>0</v>
      </c>
      <c r="D1125" s="167" t="e">
        <f t="shared" si="17"/>
        <v>#DIV/0!</v>
      </c>
    </row>
    <row r="1126" spans="1:4" ht="16.5" customHeight="1">
      <c r="A1126" s="165" t="s">
        <v>960</v>
      </c>
      <c r="B1126" s="168">
        <v>0</v>
      </c>
      <c r="C1126" s="168">
        <v>0</v>
      </c>
      <c r="D1126" s="167" t="e">
        <f t="shared" si="17"/>
        <v>#DIV/0!</v>
      </c>
    </row>
    <row r="1127" spans="1:4" ht="16.5" customHeight="1">
      <c r="A1127" s="165" t="s">
        <v>961</v>
      </c>
      <c r="B1127" s="168">
        <v>1169</v>
      </c>
      <c r="C1127" s="168">
        <v>1437</v>
      </c>
      <c r="D1127" s="167">
        <f t="shared" si="17"/>
        <v>81.3500347947112</v>
      </c>
    </row>
    <row r="1128" spans="1:4" ht="16.5" customHeight="1">
      <c r="A1128" s="165" t="s">
        <v>962</v>
      </c>
      <c r="B1128" s="168">
        <v>413</v>
      </c>
      <c r="C1128" s="168">
        <v>631</v>
      </c>
      <c r="D1128" s="167">
        <f t="shared" si="17"/>
        <v>65.45166402535658</v>
      </c>
    </row>
    <row r="1129" spans="1:4" ht="16.5" customHeight="1">
      <c r="A1129" s="165" t="s">
        <v>963</v>
      </c>
      <c r="B1129" s="168">
        <v>487</v>
      </c>
      <c r="C1129" s="168">
        <v>350</v>
      </c>
      <c r="D1129" s="167">
        <f t="shared" si="17"/>
        <v>139.14285714285714</v>
      </c>
    </row>
    <row r="1130" spans="1:4" ht="16.5" customHeight="1">
      <c r="A1130" s="165" t="s">
        <v>964</v>
      </c>
      <c r="B1130" s="168">
        <v>3364</v>
      </c>
      <c r="C1130" s="168">
        <v>1694</v>
      </c>
      <c r="D1130" s="167">
        <f t="shared" si="17"/>
        <v>198.5832349468713</v>
      </c>
    </row>
    <row r="1131" spans="1:4" ht="16.5" customHeight="1">
      <c r="A1131" s="165" t="s">
        <v>965</v>
      </c>
      <c r="B1131" s="168">
        <f>SUM(B1132:B1137)</f>
        <v>560</v>
      </c>
      <c r="C1131" s="168">
        <f>SUM(C1132:C1137)</f>
        <v>2678</v>
      </c>
      <c r="D1131" s="167">
        <f t="shared" si="17"/>
        <v>20.911127707244212</v>
      </c>
    </row>
    <row r="1132" spans="1:4" ht="16.5" customHeight="1">
      <c r="A1132" s="165" t="s">
        <v>92</v>
      </c>
      <c r="B1132" s="168">
        <v>361</v>
      </c>
      <c r="C1132" s="168">
        <v>380</v>
      </c>
      <c r="D1132" s="167">
        <f t="shared" si="17"/>
        <v>95</v>
      </c>
    </row>
    <row r="1133" spans="1:4" ht="16.5" customHeight="1">
      <c r="A1133" s="165" t="s">
        <v>93</v>
      </c>
      <c r="B1133" s="168">
        <v>2</v>
      </c>
      <c r="C1133" s="168">
        <v>0</v>
      </c>
      <c r="D1133" s="167" t="e">
        <f t="shared" si="17"/>
        <v>#DIV/0!</v>
      </c>
    </row>
    <row r="1134" spans="1:4" ht="16.5" customHeight="1">
      <c r="A1134" s="165" t="s">
        <v>94</v>
      </c>
      <c r="B1134" s="168">
        <v>0</v>
      </c>
      <c r="C1134" s="168">
        <v>0</v>
      </c>
      <c r="D1134" s="167" t="e">
        <f t="shared" si="17"/>
        <v>#DIV/0!</v>
      </c>
    </row>
    <row r="1135" spans="1:4" ht="17.25" customHeight="1">
      <c r="A1135" s="165" t="s">
        <v>966</v>
      </c>
      <c r="B1135" s="168">
        <v>0</v>
      </c>
      <c r="C1135" s="168">
        <v>0</v>
      </c>
      <c r="D1135" s="167" t="e">
        <f t="shared" si="17"/>
        <v>#DIV/0!</v>
      </c>
    </row>
    <row r="1136" spans="1:4" ht="16.5" customHeight="1">
      <c r="A1136" s="165" t="s">
        <v>967</v>
      </c>
      <c r="B1136" s="168">
        <v>0</v>
      </c>
      <c r="C1136" s="168">
        <v>0</v>
      </c>
      <c r="D1136" s="167" t="e">
        <f t="shared" si="17"/>
        <v>#DIV/0!</v>
      </c>
    </row>
    <row r="1137" spans="1:4" ht="16.5" customHeight="1">
      <c r="A1137" s="165" t="s">
        <v>968</v>
      </c>
      <c r="B1137" s="168">
        <v>197</v>
      </c>
      <c r="C1137" s="168">
        <v>2298</v>
      </c>
      <c r="D1137" s="167">
        <f t="shared" si="17"/>
        <v>8.572671888598782</v>
      </c>
    </row>
    <row r="1138" spans="1:4" ht="16.5" customHeight="1">
      <c r="A1138" s="165" t="s">
        <v>969</v>
      </c>
      <c r="B1138" s="168">
        <f>SUM(B1139:B1144)</f>
        <v>20274</v>
      </c>
      <c r="C1138" s="168">
        <f>SUM(C1139:C1144)</f>
        <v>64096</v>
      </c>
      <c r="D1138" s="167">
        <f t="shared" si="17"/>
        <v>31.63067898152771</v>
      </c>
    </row>
    <row r="1139" spans="1:4" ht="16.5" customHeight="1">
      <c r="A1139" s="165" t="s">
        <v>92</v>
      </c>
      <c r="B1139" s="168">
        <v>614</v>
      </c>
      <c r="C1139" s="168">
        <v>373</v>
      </c>
      <c r="D1139" s="167">
        <f t="shared" si="17"/>
        <v>164.6112600536193</v>
      </c>
    </row>
    <row r="1140" spans="1:4" ht="16.5" customHeight="1">
      <c r="A1140" s="165" t="s">
        <v>93</v>
      </c>
      <c r="B1140" s="168">
        <v>23</v>
      </c>
      <c r="C1140" s="168">
        <v>191</v>
      </c>
      <c r="D1140" s="167">
        <f t="shared" si="17"/>
        <v>12.041884816753926</v>
      </c>
    </row>
    <row r="1141" spans="1:4" ht="16.5" customHeight="1">
      <c r="A1141" s="165" t="s">
        <v>94</v>
      </c>
      <c r="B1141" s="168">
        <v>0</v>
      </c>
      <c r="C1141" s="168">
        <v>0</v>
      </c>
      <c r="D1141" s="167" t="e">
        <f t="shared" si="17"/>
        <v>#DIV/0!</v>
      </c>
    </row>
    <row r="1142" spans="1:4" ht="16.5" customHeight="1">
      <c r="A1142" s="165" t="s">
        <v>970</v>
      </c>
      <c r="B1142" s="168">
        <v>0</v>
      </c>
      <c r="C1142" s="168">
        <v>0</v>
      </c>
      <c r="D1142" s="167" t="e">
        <f t="shared" si="17"/>
        <v>#DIV/0!</v>
      </c>
    </row>
    <row r="1143" spans="1:4" ht="16.5" customHeight="1">
      <c r="A1143" s="165" t="s">
        <v>971</v>
      </c>
      <c r="B1143" s="168">
        <v>3936</v>
      </c>
      <c r="C1143" s="168">
        <v>17019</v>
      </c>
      <c r="D1143" s="167">
        <f t="shared" si="17"/>
        <v>23.127093248722016</v>
      </c>
    </row>
    <row r="1144" spans="1:4" ht="16.5" customHeight="1">
      <c r="A1144" s="165" t="s">
        <v>972</v>
      </c>
      <c r="B1144" s="168">
        <v>15701</v>
      </c>
      <c r="C1144" s="168">
        <v>46513</v>
      </c>
      <c r="D1144" s="167">
        <f t="shared" si="17"/>
        <v>33.756154193451295</v>
      </c>
    </row>
    <row r="1145" spans="1:4" ht="16.5" customHeight="1">
      <c r="A1145" s="165" t="s">
        <v>973</v>
      </c>
      <c r="B1145" s="168">
        <f>SUM(B1146:B1151)</f>
        <v>10498</v>
      </c>
      <c r="C1145" s="168">
        <f>SUM(C1146:C1151)</f>
        <v>29340</v>
      </c>
      <c r="D1145" s="167">
        <f t="shared" si="17"/>
        <v>35.78050443081118</v>
      </c>
    </row>
    <row r="1146" spans="1:4" ht="16.5" customHeight="1">
      <c r="A1146" s="165" t="s">
        <v>974</v>
      </c>
      <c r="B1146" s="168">
        <v>0</v>
      </c>
      <c r="C1146" s="168">
        <v>0</v>
      </c>
      <c r="D1146" s="167" t="e">
        <f t="shared" si="17"/>
        <v>#DIV/0!</v>
      </c>
    </row>
    <row r="1147" spans="1:4" ht="16.5" customHeight="1">
      <c r="A1147" s="165" t="s">
        <v>975</v>
      </c>
      <c r="B1147" s="168">
        <v>0</v>
      </c>
      <c r="C1147" s="168">
        <v>0</v>
      </c>
      <c r="D1147" s="167" t="e">
        <f t="shared" si="17"/>
        <v>#DIV/0!</v>
      </c>
    </row>
    <row r="1148" spans="1:4" ht="16.5" customHeight="1">
      <c r="A1148" s="165" t="s">
        <v>976</v>
      </c>
      <c r="B1148" s="168">
        <v>3940</v>
      </c>
      <c r="C1148" s="168">
        <v>1435</v>
      </c>
      <c r="D1148" s="167">
        <f t="shared" si="17"/>
        <v>274.5644599303136</v>
      </c>
    </row>
    <row r="1149" spans="1:4" ht="16.5" customHeight="1">
      <c r="A1149" s="165" t="s">
        <v>977</v>
      </c>
      <c r="B1149" s="168">
        <v>0</v>
      </c>
      <c r="C1149" s="168">
        <v>0</v>
      </c>
      <c r="D1149" s="167" t="e">
        <f t="shared" si="17"/>
        <v>#DIV/0!</v>
      </c>
    </row>
    <row r="1150" spans="1:4" ht="16.5" customHeight="1">
      <c r="A1150" s="165" t="s">
        <v>978</v>
      </c>
      <c r="B1150" s="168">
        <v>0</v>
      </c>
      <c r="C1150" s="168">
        <v>0</v>
      </c>
      <c r="D1150" s="167" t="e">
        <f t="shared" si="17"/>
        <v>#DIV/0!</v>
      </c>
    </row>
    <row r="1151" spans="1:4" ht="16.5" customHeight="1">
      <c r="A1151" s="165" t="s">
        <v>979</v>
      </c>
      <c r="B1151" s="168">
        <v>6558</v>
      </c>
      <c r="C1151" s="168">
        <v>27905</v>
      </c>
      <c r="D1151" s="167">
        <f t="shared" si="17"/>
        <v>23.501164665830494</v>
      </c>
    </row>
    <row r="1152" spans="1:4" ht="16.5" customHeight="1">
      <c r="A1152" s="165" t="s">
        <v>980</v>
      </c>
      <c r="B1152" s="168">
        <f>SUM(B1153,B1163,B1170,B1176)</f>
        <v>29675</v>
      </c>
      <c r="C1152" s="168">
        <f>C1153+C1163+C1170+C1176</f>
        <v>34761</v>
      </c>
      <c r="D1152" s="167">
        <f t="shared" si="17"/>
        <v>85.36866028019907</v>
      </c>
    </row>
    <row r="1153" spans="1:4" ht="16.5" customHeight="1">
      <c r="A1153" s="165" t="s">
        <v>981</v>
      </c>
      <c r="B1153" s="168">
        <f>SUM(B1154:B1162)</f>
        <v>18941</v>
      </c>
      <c r="C1153" s="168">
        <f>SUM(C1154:C1162)</f>
        <v>16308</v>
      </c>
      <c r="D1153" s="167">
        <f t="shared" si="17"/>
        <v>116.14545008584744</v>
      </c>
    </row>
    <row r="1154" spans="1:4" ht="16.5" customHeight="1">
      <c r="A1154" s="165" t="s">
        <v>92</v>
      </c>
      <c r="B1154" s="168">
        <v>4813</v>
      </c>
      <c r="C1154" s="168">
        <v>3846</v>
      </c>
      <c r="D1154" s="167">
        <f t="shared" si="17"/>
        <v>125.1430057202288</v>
      </c>
    </row>
    <row r="1155" spans="1:4" ht="16.5" customHeight="1">
      <c r="A1155" s="165" t="s">
        <v>93</v>
      </c>
      <c r="B1155" s="168">
        <v>1453</v>
      </c>
      <c r="C1155" s="168">
        <v>1769</v>
      </c>
      <c r="D1155" s="167">
        <f t="shared" si="17"/>
        <v>82.1368004522329</v>
      </c>
    </row>
    <row r="1156" spans="1:4" ht="16.5" customHeight="1">
      <c r="A1156" s="165" t="s">
        <v>94</v>
      </c>
      <c r="B1156" s="168">
        <v>0</v>
      </c>
      <c r="C1156" s="168">
        <v>58</v>
      </c>
      <c r="D1156" s="167">
        <f aca="true" t="shared" si="18" ref="D1156:D1219">B1156/C1156*100</f>
        <v>0</v>
      </c>
    </row>
    <row r="1157" spans="1:4" ht="16.5" customHeight="1">
      <c r="A1157" s="165" t="s">
        <v>982</v>
      </c>
      <c r="B1157" s="168">
        <v>0</v>
      </c>
      <c r="C1157" s="168">
        <v>0</v>
      </c>
      <c r="D1157" s="167" t="e">
        <f t="shared" si="18"/>
        <v>#DIV/0!</v>
      </c>
    </row>
    <row r="1158" spans="1:4" ht="16.5" customHeight="1">
      <c r="A1158" s="165" t="s">
        <v>983</v>
      </c>
      <c r="B1158" s="168">
        <v>0</v>
      </c>
      <c r="C1158" s="168">
        <v>1640</v>
      </c>
      <c r="D1158" s="167">
        <f t="shared" si="18"/>
        <v>0</v>
      </c>
    </row>
    <row r="1159" spans="1:4" ht="16.5" customHeight="1">
      <c r="A1159" s="165" t="s">
        <v>984</v>
      </c>
      <c r="B1159" s="168">
        <v>0</v>
      </c>
      <c r="C1159" s="168">
        <v>0</v>
      </c>
      <c r="D1159" s="167" t="e">
        <f t="shared" si="18"/>
        <v>#DIV/0!</v>
      </c>
    </row>
    <row r="1160" spans="1:4" ht="16.5" customHeight="1">
      <c r="A1160" s="165" t="s">
        <v>985</v>
      </c>
      <c r="B1160" s="168">
        <v>20</v>
      </c>
      <c r="C1160" s="168">
        <v>336</v>
      </c>
      <c r="D1160" s="167">
        <f t="shared" si="18"/>
        <v>5.952380952380952</v>
      </c>
    </row>
    <row r="1161" spans="1:4" ht="16.5" customHeight="1">
      <c r="A1161" s="165" t="s">
        <v>101</v>
      </c>
      <c r="B1161" s="168">
        <v>134</v>
      </c>
      <c r="C1161" s="168">
        <v>98</v>
      </c>
      <c r="D1161" s="167">
        <f t="shared" si="18"/>
        <v>136.73469387755102</v>
      </c>
    </row>
    <row r="1162" spans="1:4" ht="16.5" customHeight="1">
      <c r="A1162" s="165" t="s">
        <v>986</v>
      </c>
      <c r="B1162" s="168">
        <v>12521</v>
      </c>
      <c r="C1162" s="168">
        <v>8561</v>
      </c>
      <c r="D1162" s="167">
        <f t="shared" si="18"/>
        <v>146.2562784721411</v>
      </c>
    </row>
    <row r="1163" spans="1:4" ht="16.5" customHeight="1">
      <c r="A1163" s="165" t="s">
        <v>987</v>
      </c>
      <c r="B1163" s="168">
        <f>SUM(B1164:B1169)</f>
        <v>7433</v>
      </c>
      <c r="C1163" s="168">
        <f>SUM(C1164:C1169)</f>
        <v>13857</v>
      </c>
      <c r="D1163" s="167">
        <f t="shared" si="18"/>
        <v>53.64075918308436</v>
      </c>
    </row>
    <row r="1164" spans="1:4" ht="16.5" customHeight="1">
      <c r="A1164" s="165" t="s">
        <v>92</v>
      </c>
      <c r="B1164" s="168">
        <v>1450</v>
      </c>
      <c r="C1164" s="168">
        <v>1581</v>
      </c>
      <c r="D1164" s="167">
        <f t="shared" si="18"/>
        <v>91.71410499683745</v>
      </c>
    </row>
    <row r="1165" spans="1:4" ht="16.5" customHeight="1">
      <c r="A1165" s="165" t="s">
        <v>93</v>
      </c>
      <c r="B1165" s="168">
        <v>279</v>
      </c>
      <c r="C1165" s="168">
        <v>167</v>
      </c>
      <c r="D1165" s="167">
        <f t="shared" si="18"/>
        <v>167.06586826347305</v>
      </c>
    </row>
    <row r="1166" spans="1:4" ht="16.5" customHeight="1">
      <c r="A1166" s="165" t="s">
        <v>94</v>
      </c>
      <c r="B1166" s="168">
        <v>0</v>
      </c>
      <c r="C1166" s="168">
        <v>8</v>
      </c>
      <c r="D1166" s="167">
        <f t="shared" si="18"/>
        <v>0</v>
      </c>
    </row>
    <row r="1167" spans="1:4" ht="16.5" customHeight="1">
      <c r="A1167" s="165" t="s">
        <v>988</v>
      </c>
      <c r="B1167" s="168">
        <v>302</v>
      </c>
      <c r="C1167" s="168">
        <v>1068</v>
      </c>
      <c r="D1167" s="167">
        <f t="shared" si="18"/>
        <v>28.277153558052436</v>
      </c>
    </row>
    <row r="1168" spans="1:4" ht="16.5" customHeight="1">
      <c r="A1168" s="165" t="s">
        <v>989</v>
      </c>
      <c r="B1168" s="168">
        <v>162</v>
      </c>
      <c r="C1168" s="168">
        <v>223</v>
      </c>
      <c r="D1168" s="167">
        <f t="shared" si="18"/>
        <v>72.6457399103139</v>
      </c>
    </row>
    <row r="1169" spans="1:4" ht="16.5" customHeight="1">
      <c r="A1169" s="165" t="s">
        <v>990</v>
      </c>
      <c r="B1169" s="168">
        <v>5240</v>
      </c>
      <c r="C1169" s="168">
        <v>10810</v>
      </c>
      <c r="D1169" s="167">
        <f t="shared" si="18"/>
        <v>48.473635522664196</v>
      </c>
    </row>
    <row r="1170" spans="1:4" ht="16.5" customHeight="1">
      <c r="A1170" s="165" t="s">
        <v>991</v>
      </c>
      <c r="B1170" s="168">
        <f>SUM(B1171:B1175)</f>
        <v>2400</v>
      </c>
      <c r="C1170" s="168">
        <f>SUM(C1171:C1175)</f>
        <v>3839</v>
      </c>
      <c r="D1170" s="167">
        <f t="shared" si="18"/>
        <v>62.51628028132327</v>
      </c>
    </row>
    <row r="1171" spans="1:4" ht="16.5" customHeight="1">
      <c r="A1171" s="165" t="s">
        <v>92</v>
      </c>
      <c r="B1171" s="168">
        <v>7</v>
      </c>
      <c r="C1171" s="168">
        <v>5</v>
      </c>
      <c r="D1171" s="167">
        <f t="shared" si="18"/>
        <v>140</v>
      </c>
    </row>
    <row r="1172" spans="1:4" ht="16.5" customHeight="1">
      <c r="A1172" s="165" t="s">
        <v>93</v>
      </c>
      <c r="B1172" s="168">
        <v>9</v>
      </c>
      <c r="C1172" s="168">
        <v>0</v>
      </c>
      <c r="D1172" s="167" t="e">
        <f t="shared" si="18"/>
        <v>#DIV/0!</v>
      </c>
    </row>
    <row r="1173" spans="1:4" ht="16.5" customHeight="1">
      <c r="A1173" s="165" t="s">
        <v>94</v>
      </c>
      <c r="B1173" s="168">
        <v>0</v>
      </c>
      <c r="C1173" s="168">
        <v>0</v>
      </c>
      <c r="D1173" s="167" t="e">
        <f t="shared" si="18"/>
        <v>#DIV/0!</v>
      </c>
    </row>
    <row r="1174" spans="1:4" ht="16.5" customHeight="1">
      <c r="A1174" s="165" t="s">
        <v>992</v>
      </c>
      <c r="B1174" s="168">
        <v>0</v>
      </c>
      <c r="C1174" s="168">
        <v>0</v>
      </c>
      <c r="D1174" s="167" t="e">
        <f t="shared" si="18"/>
        <v>#DIV/0!</v>
      </c>
    </row>
    <row r="1175" spans="1:4" ht="16.5" customHeight="1">
      <c r="A1175" s="165" t="s">
        <v>993</v>
      </c>
      <c r="B1175" s="168">
        <v>2384</v>
      </c>
      <c r="C1175" s="168">
        <v>3834</v>
      </c>
      <c r="D1175" s="167">
        <f t="shared" si="18"/>
        <v>62.18049034950444</v>
      </c>
    </row>
    <row r="1176" spans="1:4" ht="16.5" customHeight="1">
      <c r="A1176" s="165" t="s">
        <v>994</v>
      </c>
      <c r="B1176" s="168">
        <f>SUM(B1177:B1178)</f>
        <v>901</v>
      </c>
      <c r="C1176" s="168">
        <f>SUM(C1177:C1178)</f>
        <v>757</v>
      </c>
      <c r="D1176" s="167">
        <f t="shared" si="18"/>
        <v>119.0224570673712</v>
      </c>
    </row>
    <row r="1177" spans="1:4" ht="16.5" customHeight="1">
      <c r="A1177" s="165" t="s">
        <v>995</v>
      </c>
      <c r="B1177" s="168">
        <v>142</v>
      </c>
      <c r="C1177" s="168">
        <v>11</v>
      </c>
      <c r="D1177" s="167">
        <f t="shared" si="18"/>
        <v>1290.9090909090908</v>
      </c>
    </row>
    <row r="1178" spans="1:4" ht="16.5" customHeight="1">
      <c r="A1178" s="165" t="s">
        <v>996</v>
      </c>
      <c r="B1178" s="168">
        <v>759</v>
      </c>
      <c r="C1178" s="168">
        <v>746</v>
      </c>
      <c r="D1178" s="167">
        <f t="shared" si="18"/>
        <v>101.7426273458445</v>
      </c>
    </row>
    <row r="1179" spans="1:4" ht="16.5" customHeight="1">
      <c r="A1179" s="165" t="s">
        <v>997</v>
      </c>
      <c r="B1179" s="168">
        <f>SUM(B1180,B1187,B1197,B1203,B1206)</f>
        <v>2142</v>
      </c>
      <c r="C1179" s="168">
        <f>C1180+C1187+C1197+C1203+C1206</f>
        <v>3486</v>
      </c>
      <c r="D1179" s="167">
        <f t="shared" si="18"/>
        <v>61.44578313253012</v>
      </c>
    </row>
    <row r="1180" spans="1:4" ht="16.5" customHeight="1">
      <c r="A1180" s="165" t="s">
        <v>998</v>
      </c>
      <c r="B1180" s="168">
        <f>SUM(B1181:B1186)</f>
        <v>32</v>
      </c>
      <c r="C1180" s="168">
        <f>SUM(C1181:C1186)</f>
        <v>301</v>
      </c>
      <c r="D1180" s="167">
        <f t="shared" si="18"/>
        <v>10.631229235880399</v>
      </c>
    </row>
    <row r="1181" spans="1:4" ht="16.5" customHeight="1">
      <c r="A1181" s="165" t="s">
        <v>92</v>
      </c>
      <c r="B1181" s="168">
        <v>0</v>
      </c>
      <c r="C1181" s="168">
        <v>0</v>
      </c>
      <c r="D1181" s="167" t="e">
        <f t="shared" si="18"/>
        <v>#DIV/0!</v>
      </c>
    </row>
    <row r="1182" spans="1:4" ht="16.5" customHeight="1">
      <c r="A1182" s="165" t="s">
        <v>93</v>
      </c>
      <c r="B1182" s="168">
        <v>0</v>
      </c>
      <c r="C1182" s="168">
        <v>274</v>
      </c>
      <c r="D1182" s="167">
        <f t="shared" si="18"/>
        <v>0</v>
      </c>
    </row>
    <row r="1183" spans="1:4" ht="16.5" customHeight="1">
      <c r="A1183" s="165" t="s">
        <v>94</v>
      </c>
      <c r="B1183" s="168">
        <v>0</v>
      </c>
      <c r="C1183" s="168">
        <v>0</v>
      </c>
      <c r="D1183" s="167" t="e">
        <f t="shared" si="18"/>
        <v>#DIV/0!</v>
      </c>
    </row>
    <row r="1184" spans="1:4" ht="16.5" customHeight="1">
      <c r="A1184" s="165" t="s">
        <v>999</v>
      </c>
      <c r="B1184" s="168">
        <v>0</v>
      </c>
      <c r="C1184" s="168">
        <v>0</v>
      </c>
      <c r="D1184" s="167" t="e">
        <f t="shared" si="18"/>
        <v>#DIV/0!</v>
      </c>
    </row>
    <row r="1185" spans="1:4" ht="16.5" customHeight="1">
      <c r="A1185" s="165" t="s">
        <v>101</v>
      </c>
      <c r="B1185" s="168">
        <v>0</v>
      </c>
      <c r="C1185" s="168">
        <v>0</v>
      </c>
      <c r="D1185" s="167" t="e">
        <f t="shared" si="18"/>
        <v>#DIV/0!</v>
      </c>
    </row>
    <row r="1186" spans="1:4" ht="16.5" customHeight="1">
      <c r="A1186" s="165" t="s">
        <v>1000</v>
      </c>
      <c r="B1186" s="168">
        <v>32</v>
      </c>
      <c r="C1186" s="168">
        <v>27</v>
      </c>
      <c r="D1186" s="167">
        <f t="shared" si="18"/>
        <v>118.5185185185185</v>
      </c>
    </row>
    <row r="1187" spans="1:4" ht="16.5" customHeight="1">
      <c r="A1187" s="165" t="s">
        <v>1001</v>
      </c>
      <c r="B1187" s="168">
        <f>SUM(B1188:B1196)</f>
        <v>103</v>
      </c>
      <c r="C1187" s="168">
        <f>SUM(C1188:C1196)</f>
        <v>50</v>
      </c>
      <c r="D1187" s="167">
        <f t="shared" si="18"/>
        <v>206</v>
      </c>
    </row>
    <row r="1188" spans="1:4" ht="16.5" customHeight="1">
      <c r="A1188" s="165" t="s">
        <v>1002</v>
      </c>
      <c r="B1188" s="168">
        <v>0</v>
      </c>
      <c r="C1188" s="168">
        <v>0</v>
      </c>
      <c r="D1188" s="167" t="e">
        <f t="shared" si="18"/>
        <v>#DIV/0!</v>
      </c>
    </row>
    <row r="1189" spans="1:4" ht="16.5" customHeight="1">
      <c r="A1189" s="165" t="s">
        <v>1003</v>
      </c>
      <c r="B1189" s="168">
        <v>0</v>
      </c>
      <c r="C1189" s="168">
        <v>0</v>
      </c>
      <c r="D1189" s="167" t="e">
        <f t="shared" si="18"/>
        <v>#DIV/0!</v>
      </c>
    </row>
    <row r="1190" spans="1:4" ht="16.5" customHeight="1">
      <c r="A1190" s="165" t="s">
        <v>1004</v>
      </c>
      <c r="B1190" s="168">
        <v>0</v>
      </c>
      <c r="C1190" s="168">
        <v>0</v>
      </c>
      <c r="D1190" s="167" t="e">
        <f t="shared" si="18"/>
        <v>#DIV/0!</v>
      </c>
    </row>
    <row r="1191" spans="1:4" ht="16.5" customHeight="1">
      <c r="A1191" s="165" t="s">
        <v>1005</v>
      </c>
      <c r="B1191" s="168">
        <v>0</v>
      </c>
      <c r="C1191" s="168">
        <v>0</v>
      </c>
      <c r="D1191" s="167" t="e">
        <f t="shared" si="18"/>
        <v>#DIV/0!</v>
      </c>
    </row>
    <row r="1192" spans="1:4" ht="16.5" customHeight="1">
      <c r="A1192" s="165" t="s">
        <v>1006</v>
      </c>
      <c r="B1192" s="168">
        <v>0</v>
      </c>
      <c r="C1192" s="168">
        <v>0</v>
      </c>
      <c r="D1192" s="167" t="e">
        <f t="shared" si="18"/>
        <v>#DIV/0!</v>
      </c>
    </row>
    <row r="1193" spans="1:4" ht="16.5" customHeight="1">
      <c r="A1193" s="165" t="s">
        <v>1007</v>
      </c>
      <c r="B1193" s="168">
        <v>0</v>
      </c>
      <c r="C1193" s="168">
        <v>0</v>
      </c>
      <c r="D1193" s="167" t="e">
        <f t="shared" si="18"/>
        <v>#DIV/0!</v>
      </c>
    </row>
    <row r="1194" spans="1:4" ht="16.5" customHeight="1">
      <c r="A1194" s="165" t="s">
        <v>1008</v>
      </c>
      <c r="B1194" s="168">
        <v>0</v>
      </c>
      <c r="C1194" s="168">
        <v>0</v>
      </c>
      <c r="D1194" s="167" t="e">
        <f t="shared" si="18"/>
        <v>#DIV/0!</v>
      </c>
    </row>
    <row r="1195" spans="1:4" ht="16.5" customHeight="1">
      <c r="A1195" s="165" t="s">
        <v>1009</v>
      </c>
      <c r="B1195" s="168">
        <v>0</v>
      </c>
      <c r="C1195" s="168">
        <v>0</v>
      </c>
      <c r="D1195" s="167" t="e">
        <f t="shared" si="18"/>
        <v>#DIV/0!</v>
      </c>
    </row>
    <row r="1196" spans="1:4" ht="16.5" customHeight="1">
      <c r="A1196" s="165" t="s">
        <v>1010</v>
      </c>
      <c r="B1196" s="168">
        <v>103</v>
      </c>
      <c r="C1196" s="168">
        <v>50</v>
      </c>
      <c r="D1196" s="167">
        <f t="shared" si="18"/>
        <v>206</v>
      </c>
    </row>
    <row r="1197" spans="1:4" ht="16.5" customHeight="1">
      <c r="A1197" s="165" t="s">
        <v>1011</v>
      </c>
      <c r="B1197" s="168">
        <f>SUM(B1198:B1202)</f>
        <v>1183</v>
      </c>
      <c r="C1197" s="168">
        <f>SUM(C1198:C1202)</f>
        <v>1822</v>
      </c>
      <c r="D1197" s="167">
        <f t="shared" si="18"/>
        <v>64.92864983534578</v>
      </c>
    </row>
    <row r="1198" spans="1:4" ht="16.5" customHeight="1">
      <c r="A1198" s="165" t="s">
        <v>1012</v>
      </c>
      <c r="B1198" s="168">
        <v>0</v>
      </c>
      <c r="C1198" s="168">
        <v>0</v>
      </c>
      <c r="D1198" s="167" t="e">
        <f t="shared" si="18"/>
        <v>#DIV/0!</v>
      </c>
    </row>
    <row r="1199" spans="1:4" ht="16.5" customHeight="1">
      <c r="A1199" s="165" t="s">
        <v>1013</v>
      </c>
      <c r="B1199" s="168">
        <v>0</v>
      </c>
      <c r="C1199" s="168">
        <v>0</v>
      </c>
      <c r="D1199" s="167" t="e">
        <f t="shared" si="18"/>
        <v>#DIV/0!</v>
      </c>
    </row>
    <row r="1200" spans="1:4" ht="16.5" customHeight="1">
      <c r="A1200" s="165" t="s">
        <v>1014</v>
      </c>
      <c r="B1200" s="168">
        <v>0</v>
      </c>
      <c r="C1200" s="168">
        <v>0</v>
      </c>
      <c r="D1200" s="167" t="e">
        <f t="shared" si="18"/>
        <v>#DIV/0!</v>
      </c>
    </row>
    <row r="1201" spans="1:4" ht="16.5" customHeight="1">
      <c r="A1201" s="165" t="s">
        <v>1015</v>
      </c>
      <c r="B1201" s="168">
        <v>0</v>
      </c>
      <c r="C1201" s="168">
        <v>0</v>
      </c>
      <c r="D1201" s="167" t="e">
        <f t="shared" si="18"/>
        <v>#DIV/0!</v>
      </c>
    </row>
    <row r="1202" spans="1:4" ht="16.5" customHeight="1">
      <c r="A1202" s="165" t="s">
        <v>1016</v>
      </c>
      <c r="B1202" s="168">
        <v>1183</v>
      </c>
      <c r="C1202" s="168">
        <v>1822</v>
      </c>
      <c r="D1202" s="167">
        <f t="shared" si="18"/>
        <v>64.92864983534578</v>
      </c>
    </row>
    <row r="1203" spans="1:4" ht="16.5" customHeight="1">
      <c r="A1203" s="165" t="s">
        <v>1017</v>
      </c>
      <c r="B1203" s="168">
        <f>SUM(B1204:B1205)</f>
        <v>0</v>
      </c>
      <c r="C1203" s="168">
        <f>SUM(C1204:C1205)</f>
        <v>0</v>
      </c>
      <c r="D1203" s="167" t="e">
        <f t="shared" si="18"/>
        <v>#DIV/0!</v>
      </c>
    </row>
    <row r="1204" spans="1:4" ht="16.5" customHeight="1">
      <c r="A1204" s="165" t="s">
        <v>1018</v>
      </c>
      <c r="B1204" s="168">
        <v>0</v>
      </c>
      <c r="C1204" s="168">
        <v>0</v>
      </c>
      <c r="D1204" s="167" t="e">
        <f t="shared" si="18"/>
        <v>#DIV/0!</v>
      </c>
    </row>
    <row r="1205" spans="1:4" ht="16.5" customHeight="1">
      <c r="A1205" s="165" t="s">
        <v>1019</v>
      </c>
      <c r="B1205" s="168">
        <v>0</v>
      </c>
      <c r="C1205" s="168">
        <v>0</v>
      </c>
      <c r="D1205" s="167" t="e">
        <f t="shared" si="18"/>
        <v>#DIV/0!</v>
      </c>
    </row>
    <row r="1206" spans="1:4" ht="16.5" customHeight="1">
      <c r="A1206" s="165" t="s">
        <v>1020</v>
      </c>
      <c r="B1206" s="168">
        <f>B1207</f>
        <v>824</v>
      </c>
      <c r="C1206" s="168">
        <f>C1207</f>
        <v>1313</v>
      </c>
      <c r="D1206" s="167">
        <f t="shared" si="18"/>
        <v>62.75704493526276</v>
      </c>
    </row>
    <row r="1207" spans="1:4" ht="16.5" customHeight="1">
      <c r="A1207" s="165" t="s">
        <v>1021</v>
      </c>
      <c r="B1207" s="168">
        <v>824</v>
      </c>
      <c r="C1207" s="168">
        <v>1313</v>
      </c>
      <c r="D1207" s="167">
        <f t="shared" si="18"/>
        <v>62.75704493526276</v>
      </c>
    </row>
    <row r="1208" spans="1:4" ht="16.5" customHeight="1">
      <c r="A1208" s="165" t="s">
        <v>1022</v>
      </c>
      <c r="B1208" s="168"/>
      <c r="C1208" s="168">
        <f>SUM(C1209:C1217)</f>
        <v>92</v>
      </c>
      <c r="D1208" s="167">
        <f t="shared" si="18"/>
        <v>0</v>
      </c>
    </row>
    <row r="1209" spans="1:4" ht="16.5" customHeight="1">
      <c r="A1209" s="165" t="s">
        <v>1023</v>
      </c>
      <c r="B1209" s="168"/>
      <c r="C1209" s="168">
        <v>0</v>
      </c>
      <c r="D1209" s="167" t="e">
        <f t="shared" si="18"/>
        <v>#DIV/0!</v>
      </c>
    </row>
    <row r="1210" spans="1:4" ht="16.5" customHeight="1">
      <c r="A1210" s="165" t="s">
        <v>1024</v>
      </c>
      <c r="B1210" s="168"/>
      <c r="C1210" s="168">
        <v>0</v>
      </c>
      <c r="D1210" s="167" t="e">
        <f t="shared" si="18"/>
        <v>#DIV/0!</v>
      </c>
    </row>
    <row r="1211" spans="1:4" ht="16.5" customHeight="1">
      <c r="A1211" s="165" t="s">
        <v>1025</v>
      </c>
      <c r="B1211" s="168"/>
      <c r="C1211" s="168">
        <v>0</v>
      </c>
      <c r="D1211" s="167" t="e">
        <f t="shared" si="18"/>
        <v>#DIV/0!</v>
      </c>
    </row>
    <row r="1212" spans="1:4" ht="16.5" customHeight="1">
      <c r="A1212" s="165" t="s">
        <v>1026</v>
      </c>
      <c r="B1212" s="168"/>
      <c r="C1212" s="168">
        <v>0</v>
      </c>
      <c r="D1212" s="167" t="e">
        <f t="shared" si="18"/>
        <v>#DIV/0!</v>
      </c>
    </row>
    <row r="1213" spans="1:4" ht="16.5" customHeight="1">
      <c r="A1213" s="165" t="s">
        <v>1027</v>
      </c>
      <c r="B1213" s="168"/>
      <c r="C1213" s="168">
        <v>0</v>
      </c>
      <c r="D1213" s="167" t="e">
        <f t="shared" si="18"/>
        <v>#DIV/0!</v>
      </c>
    </row>
    <row r="1214" spans="1:4" ht="16.5" customHeight="1">
      <c r="A1214" s="165" t="s">
        <v>764</v>
      </c>
      <c r="B1214" s="168"/>
      <c r="C1214" s="168">
        <v>0</v>
      </c>
      <c r="D1214" s="167" t="e">
        <f t="shared" si="18"/>
        <v>#DIV/0!</v>
      </c>
    </row>
    <row r="1215" spans="1:4" ht="16.5" customHeight="1">
      <c r="A1215" s="165" t="s">
        <v>1028</v>
      </c>
      <c r="B1215" s="168"/>
      <c r="C1215" s="168">
        <v>0</v>
      </c>
      <c r="D1215" s="167" t="e">
        <f t="shared" si="18"/>
        <v>#DIV/0!</v>
      </c>
    </row>
    <row r="1216" spans="1:4" ht="16.5" customHeight="1">
      <c r="A1216" s="165" t="s">
        <v>1029</v>
      </c>
      <c r="B1216" s="168"/>
      <c r="C1216" s="168">
        <v>92</v>
      </c>
      <c r="D1216" s="167">
        <f t="shared" si="18"/>
        <v>0</v>
      </c>
    </row>
    <row r="1217" spans="1:4" ht="16.5" customHeight="1">
      <c r="A1217" s="165" t="s">
        <v>1030</v>
      </c>
      <c r="B1217" s="168"/>
      <c r="C1217" s="168">
        <v>0</v>
      </c>
      <c r="D1217" s="167" t="e">
        <f t="shared" si="18"/>
        <v>#DIV/0!</v>
      </c>
    </row>
    <row r="1218" spans="1:4" ht="16.5" customHeight="1">
      <c r="A1218" s="165" t="s">
        <v>1031</v>
      </c>
      <c r="B1218" s="168">
        <f>SUM(B1219,B1239,B1258,B1267,B1280,B1295)</f>
        <v>87449</v>
      </c>
      <c r="C1218" s="168">
        <f>C1219+C1239+C1258+C1267+C1280+C1295</f>
        <v>88543</v>
      </c>
      <c r="D1218" s="167">
        <f t="shared" si="18"/>
        <v>98.7644421354596</v>
      </c>
    </row>
    <row r="1219" spans="1:4" ht="16.5" customHeight="1">
      <c r="A1219" s="165" t="s">
        <v>1032</v>
      </c>
      <c r="B1219" s="168">
        <f>SUM(B1220:B1238)</f>
        <v>85578</v>
      </c>
      <c r="C1219" s="168">
        <f>SUM(C1220:C1238)</f>
        <v>86539</v>
      </c>
      <c r="D1219" s="167">
        <f t="shared" si="18"/>
        <v>98.88951802077676</v>
      </c>
    </row>
    <row r="1220" spans="1:4" ht="16.5" customHeight="1">
      <c r="A1220" s="165" t="s">
        <v>92</v>
      </c>
      <c r="B1220" s="168">
        <v>18619</v>
      </c>
      <c r="C1220" s="168">
        <v>17577</v>
      </c>
      <c r="D1220" s="167">
        <f aca="true" t="shared" si="19" ref="D1220:D1283">B1220/C1220*100</f>
        <v>105.92820162712636</v>
      </c>
    </row>
    <row r="1221" spans="1:4" ht="16.5" customHeight="1">
      <c r="A1221" s="165" t="s">
        <v>93</v>
      </c>
      <c r="B1221" s="168">
        <v>4801</v>
      </c>
      <c r="C1221" s="168">
        <v>4500</v>
      </c>
      <c r="D1221" s="167">
        <f t="shared" si="19"/>
        <v>106.6888888888889</v>
      </c>
    </row>
    <row r="1222" spans="1:4" ht="16.5" customHeight="1">
      <c r="A1222" s="165" t="s">
        <v>94</v>
      </c>
      <c r="B1222" s="168">
        <v>0</v>
      </c>
      <c r="C1222" s="168">
        <v>0</v>
      </c>
      <c r="D1222" s="167" t="e">
        <f t="shared" si="19"/>
        <v>#DIV/0!</v>
      </c>
    </row>
    <row r="1223" spans="1:4" ht="16.5" customHeight="1">
      <c r="A1223" s="165" t="s">
        <v>1033</v>
      </c>
      <c r="B1223" s="168">
        <v>905</v>
      </c>
      <c r="C1223" s="168">
        <v>330</v>
      </c>
      <c r="D1223" s="167">
        <f t="shared" si="19"/>
        <v>274.24242424242425</v>
      </c>
    </row>
    <row r="1224" spans="1:4" ht="16.5" customHeight="1">
      <c r="A1224" s="165" t="s">
        <v>1034</v>
      </c>
      <c r="B1224" s="168">
        <v>15</v>
      </c>
      <c r="C1224" s="168">
        <v>34</v>
      </c>
      <c r="D1224" s="167">
        <f t="shared" si="19"/>
        <v>44.11764705882353</v>
      </c>
    </row>
    <row r="1225" spans="1:4" ht="16.5" customHeight="1">
      <c r="A1225" s="165" t="s">
        <v>1035</v>
      </c>
      <c r="B1225" s="168">
        <v>8497</v>
      </c>
      <c r="C1225" s="168">
        <v>15336</v>
      </c>
      <c r="D1225" s="167">
        <f t="shared" si="19"/>
        <v>55.405581637976006</v>
      </c>
    </row>
    <row r="1226" spans="1:4" ht="16.5" customHeight="1">
      <c r="A1226" s="165" t="s">
        <v>1036</v>
      </c>
      <c r="B1226" s="168">
        <v>408</v>
      </c>
      <c r="C1226" s="168">
        <v>0</v>
      </c>
      <c r="D1226" s="167" t="e">
        <f t="shared" si="19"/>
        <v>#DIV/0!</v>
      </c>
    </row>
    <row r="1227" spans="1:4" ht="16.5" customHeight="1">
      <c r="A1227" s="165" t="s">
        <v>1037</v>
      </c>
      <c r="B1227" s="168">
        <v>0</v>
      </c>
      <c r="C1227" s="168">
        <v>0</v>
      </c>
      <c r="D1227" s="167" t="e">
        <f t="shared" si="19"/>
        <v>#DIV/0!</v>
      </c>
    </row>
    <row r="1228" spans="1:4" ht="16.5" customHeight="1">
      <c r="A1228" s="165" t="s">
        <v>1038</v>
      </c>
      <c r="B1228" s="168">
        <v>15</v>
      </c>
      <c r="C1228" s="168">
        <v>78</v>
      </c>
      <c r="D1228" s="167">
        <f t="shared" si="19"/>
        <v>19.230769230769234</v>
      </c>
    </row>
    <row r="1229" spans="1:4" ht="16.5" customHeight="1">
      <c r="A1229" s="165" t="s">
        <v>1039</v>
      </c>
      <c r="B1229" s="168">
        <v>25989</v>
      </c>
      <c r="C1229" s="168">
        <v>33814</v>
      </c>
      <c r="D1229" s="167">
        <f t="shared" si="19"/>
        <v>76.85869758088366</v>
      </c>
    </row>
    <row r="1230" spans="1:4" ht="16.5" customHeight="1">
      <c r="A1230" s="165" t="s">
        <v>1040</v>
      </c>
      <c r="B1230" s="168">
        <v>3925</v>
      </c>
      <c r="C1230" s="168">
        <v>4257</v>
      </c>
      <c r="D1230" s="167">
        <f t="shared" si="19"/>
        <v>92.2010805731736</v>
      </c>
    </row>
    <row r="1231" spans="1:4" ht="16.5" customHeight="1">
      <c r="A1231" s="165" t="s">
        <v>1041</v>
      </c>
      <c r="B1231" s="168">
        <v>11878</v>
      </c>
      <c r="C1231" s="168">
        <v>2246</v>
      </c>
      <c r="D1231" s="167">
        <f t="shared" si="19"/>
        <v>528.8512911843277</v>
      </c>
    </row>
    <row r="1232" spans="1:4" ht="16.5" customHeight="1">
      <c r="A1232" s="165" t="s">
        <v>1042</v>
      </c>
      <c r="B1232" s="168">
        <v>0</v>
      </c>
      <c r="C1232" s="168">
        <v>58</v>
      </c>
      <c r="D1232" s="167">
        <f t="shared" si="19"/>
        <v>0</v>
      </c>
    </row>
    <row r="1233" spans="1:4" ht="16.5" customHeight="1">
      <c r="A1233" s="165" t="s">
        <v>1043</v>
      </c>
      <c r="B1233" s="168">
        <v>267</v>
      </c>
      <c r="C1233" s="168">
        <v>100</v>
      </c>
      <c r="D1233" s="167">
        <f t="shared" si="19"/>
        <v>267</v>
      </c>
    </row>
    <row r="1234" spans="1:4" ht="16.5" customHeight="1">
      <c r="A1234" s="165" t="s">
        <v>1044</v>
      </c>
      <c r="B1234" s="168">
        <v>0</v>
      </c>
      <c r="C1234" s="168">
        <v>0</v>
      </c>
      <c r="D1234" s="167" t="e">
        <f t="shared" si="19"/>
        <v>#DIV/0!</v>
      </c>
    </row>
    <row r="1235" spans="1:4" ht="16.5" customHeight="1">
      <c r="A1235" s="165" t="s">
        <v>1045</v>
      </c>
      <c r="B1235" s="168">
        <v>0</v>
      </c>
      <c r="C1235" s="168">
        <v>0</v>
      </c>
      <c r="D1235" s="167" t="e">
        <f t="shared" si="19"/>
        <v>#DIV/0!</v>
      </c>
    </row>
    <row r="1236" spans="1:4" ht="16.5" customHeight="1">
      <c r="A1236" s="165" t="s">
        <v>1046</v>
      </c>
      <c r="B1236" s="168">
        <v>0</v>
      </c>
      <c r="C1236" s="168">
        <v>0</v>
      </c>
      <c r="D1236" s="167" t="e">
        <f t="shared" si="19"/>
        <v>#DIV/0!</v>
      </c>
    </row>
    <row r="1237" spans="1:4" ht="16.5" customHeight="1">
      <c r="A1237" s="165" t="s">
        <v>101</v>
      </c>
      <c r="B1237" s="168">
        <v>891</v>
      </c>
      <c r="C1237" s="168">
        <v>859</v>
      </c>
      <c r="D1237" s="167">
        <f t="shared" si="19"/>
        <v>103.72526193247961</v>
      </c>
    </row>
    <row r="1238" spans="1:4" ht="16.5" customHeight="1">
      <c r="A1238" s="165" t="s">
        <v>1047</v>
      </c>
      <c r="B1238" s="168">
        <v>9368</v>
      </c>
      <c r="C1238" s="168">
        <v>7350</v>
      </c>
      <c r="D1238" s="167">
        <f t="shared" si="19"/>
        <v>127.45578231292518</v>
      </c>
    </row>
    <row r="1239" spans="1:4" ht="16.5" customHeight="1">
      <c r="A1239" s="165" t="s">
        <v>1048</v>
      </c>
      <c r="B1239" s="168"/>
      <c r="C1239" s="168">
        <f>SUM(C1240:C1257)</f>
        <v>0</v>
      </c>
      <c r="D1239" s="167" t="e">
        <f t="shared" si="19"/>
        <v>#DIV/0!</v>
      </c>
    </row>
    <row r="1240" spans="1:4" ht="16.5" customHeight="1">
      <c r="A1240" s="165" t="s">
        <v>92</v>
      </c>
      <c r="B1240" s="168"/>
      <c r="C1240" s="168">
        <v>0</v>
      </c>
      <c r="D1240" s="167" t="e">
        <f t="shared" si="19"/>
        <v>#DIV/0!</v>
      </c>
    </row>
    <row r="1241" spans="1:4" ht="16.5" customHeight="1">
      <c r="A1241" s="165" t="s">
        <v>93</v>
      </c>
      <c r="B1241" s="168"/>
      <c r="C1241" s="168">
        <v>0</v>
      </c>
      <c r="D1241" s="167" t="e">
        <f t="shared" si="19"/>
        <v>#DIV/0!</v>
      </c>
    </row>
    <row r="1242" spans="1:4" ht="16.5" customHeight="1">
      <c r="A1242" s="165" t="s">
        <v>94</v>
      </c>
      <c r="B1242" s="168"/>
      <c r="C1242" s="168">
        <v>0</v>
      </c>
      <c r="D1242" s="167" t="e">
        <f t="shared" si="19"/>
        <v>#DIV/0!</v>
      </c>
    </row>
    <row r="1243" spans="1:4" ht="16.5" customHeight="1">
      <c r="A1243" s="165" t="s">
        <v>1049</v>
      </c>
      <c r="B1243" s="168"/>
      <c r="C1243" s="168">
        <v>0</v>
      </c>
      <c r="D1243" s="167" t="e">
        <f t="shared" si="19"/>
        <v>#DIV/0!</v>
      </c>
    </row>
    <row r="1244" spans="1:4" ht="16.5" customHeight="1">
      <c r="A1244" s="165" t="s">
        <v>1050</v>
      </c>
      <c r="B1244" s="168"/>
      <c r="C1244" s="168">
        <v>0</v>
      </c>
      <c r="D1244" s="167" t="e">
        <f t="shared" si="19"/>
        <v>#DIV/0!</v>
      </c>
    </row>
    <row r="1245" spans="1:4" ht="16.5" customHeight="1">
      <c r="A1245" s="165" t="s">
        <v>1051</v>
      </c>
      <c r="B1245" s="168"/>
      <c r="C1245" s="168">
        <v>0</v>
      </c>
      <c r="D1245" s="167" t="e">
        <f t="shared" si="19"/>
        <v>#DIV/0!</v>
      </c>
    </row>
    <row r="1246" spans="1:4" ht="16.5" customHeight="1">
      <c r="A1246" s="165" t="s">
        <v>1052</v>
      </c>
      <c r="B1246" s="168"/>
      <c r="C1246" s="168">
        <v>0</v>
      </c>
      <c r="D1246" s="167" t="e">
        <f t="shared" si="19"/>
        <v>#DIV/0!</v>
      </c>
    </row>
    <row r="1247" spans="1:4" ht="16.5" customHeight="1">
      <c r="A1247" s="165" t="s">
        <v>1053</v>
      </c>
      <c r="B1247" s="168"/>
      <c r="C1247" s="168">
        <v>0</v>
      </c>
      <c r="D1247" s="167" t="e">
        <f t="shared" si="19"/>
        <v>#DIV/0!</v>
      </c>
    </row>
    <row r="1248" spans="1:4" ht="16.5" customHeight="1">
      <c r="A1248" s="165" t="s">
        <v>1054</v>
      </c>
      <c r="B1248" s="168"/>
      <c r="C1248" s="168">
        <v>0</v>
      </c>
      <c r="D1248" s="167" t="e">
        <f t="shared" si="19"/>
        <v>#DIV/0!</v>
      </c>
    </row>
    <row r="1249" spans="1:4" ht="16.5" customHeight="1">
      <c r="A1249" s="165" t="s">
        <v>1055</v>
      </c>
      <c r="B1249" s="168"/>
      <c r="C1249" s="168">
        <v>0</v>
      </c>
      <c r="D1249" s="167" t="e">
        <f t="shared" si="19"/>
        <v>#DIV/0!</v>
      </c>
    </row>
    <row r="1250" spans="1:4" ht="16.5" customHeight="1">
      <c r="A1250" s="165" t="s">
        <v>1056</v>
      </c>
      <c r="B1250" s="168"/>
      <c r="C1250" s="168">
        <v>0</v>
      </c>
      <c r="D1250" s="167" t="e">
        <f t="shared" si="19"/>
        <v>#DIV/0!</v>
      </c>
    </row>
    <row r="1251" spans="1:4" ht="16.5" customHeight="1">
      <c r="A1251" s="165" t="s">
        <v>1057</v>
      </c>
      <c r="B1251" s="168"/>
      <c r="C1251" s="168">
        <v>0</v>
      </c>
      <c r="D1251" s="167" t="e">
        <f t="shared" si="19"/>
        <v>#DIV/0!</v>
      </c>
    </row>
    <row r="1252" spans="1:4" ht="16.5" customHeight="1">
      <c r="A1252" s="165" t="s">
        <v>1058</v>
      </c>
      <c r="B1252" s="168"/>
      <c r="C1252" s="168">
        <v>0</v>
      </c>
      <c r="D1252" s="167" t="e">
        <f t="shared" si="19"/>
        <v>#DIV/0!</v>
      </c>
    </row>
    <row r="1253" spans="1:4" ht="16.5" customHeight="1">
      <c r="A1253" s="165" t="s">
        <v>1059</v>
      </c>
      <c r="B1253" s="168"/>
      <c r="C1253" s="168">
        <v>0</v>
      </c>
      <c r="D1253" s="167" t="e">
        <f t="shared" si="19"/>
        <v>#DIV/0!</v>
      </c>
    </row>
    <row r="1254" spans="1:4" ht="16.5" customHeight="1">
      <c r="A1254" s="165" t="s">
        <v>1060</v>
      </c>
      <c r="B1254" s="168"/>
      <c r="C1254" s="168">
        <v>0</v>
      </c>
      <c r="D1254" s="167" t="e">
        <f t="shared" si="19"/>
        <v>#DIV/0!</v>
      </c>
    </row>
    <row r="1255" spans="1:4" ht="16.5" customHeight="1">
      <c r="A1255" s="165" t="s">
        <v>1061</v>
      </c>
      <c r="B1255" s="168"/>
      <c r="C1255" s="168">
        <v>0</v>
      </c>
      <c r="D1255" s="167" t="e">
        <f t="shared" si="19"/>
        <v>#DIV/0!</v>
      </c>
    </row>
    <row r="1256" spans="1:4" ht="16.5" customHeight="1">
      <c r="A1256" s="165" t="s">
        <v>101</v>
      </c>
      <c r="B1256" s="168"/>
      <c r="C1256" s="168">
        <v>0</v>
      </c>
      <c r="D1256" s="167" t="e">
        <f t="shared" si="19"/>
        <v>#DIV/0!</v>
      </c>
    </row>
    <row r="1257" spans="1:4" ht="16.5" customHeight="1">
      <c r="A1257" s="165" t="s">
        <v>1062</v>
      </c>
      <c r="B1257" s="168"/>
      <c r="C1257" s="168">
        <v>0</v>
      </c>
      <c r="D1257" s="167" t="e">
        <f t="shared" si="19"/>
        <v>#DIV/0!</v>
      </c>
    </row>
    <row r="1258" spans="1:4" ht="16.5" customHeight="1">
      <c r="A1258" s="165" t="s">
        <v>1063</v>
      </c>
      <c r="B1258" s="168">
        <f>SUM(B1259:B1266)</f>
        <v>92</v>
      </c>
      <c r="C1258" s="168">
        <f>SUM(C1259:C1266)</f>
        <v>142</v>
      </c>
      <c r="D1258" s="167">
        <f t="shared" si="19"/>
        <v>64.7887323943662</v>
      </c>
    </row>
    <row r="1259" spans="1:4" ht="16.5" customHeight="1">
      <c r="A1259" s="165" t="s">
        <v>92</v>
      </c>
      <c r="B1259" s="168">
        <v>7</v>
      </c>
      <c r="C1259" s="168">
        <v>2</v>
      </c>
      <c r="D1259" s="167">
        <f t="shared" si="19"/>
        <v>350</v>
      </c>
    </row>
    <row r="1260" spans="1:4" ht="16.5" customHeight="1">
      <c r="A1260" s="165" t="s">
        <v>93</v>
      </c>
      <c r="B1260" s="168">
        <v>0</v>
      </c>
      <c r="C1260" s="168">
        <v>0</v>
      </c>
      <c r="D1260" s="167" t="e">
        <f t="shared" si="19"/>
        <v>#DIV/0!</v>
      </c>
    </row>
    <row r="1261" spans="1:4" ht="16.5" customHeight="1">
      <c r="A1261" s="165" t="s">
        <v>94</v>
      </c>
      <c r="B1261" s="168">
        <v>0</v>
      </c>
      <c r="C1261" s="168">
        <v>0</v>
      </c>
      <c r="D1261" s="167" t="e">
        <f t="shared" si="19"/>
        <v>#DIV/0!</v>
      </c>
    </row>
    <row r="1262" spans="1:4" ht="16.5" customHeight="1">
      <c r="A1262" s="165" t="s">
        <v>1064</v>
      </c>
      <c r="B1262" s="168">
        <v>85</v>
      </c>
      <c r="C1262" s="168">
        <v>140</v>
      </c>
      <c r="D1262" s="167">
        <f t="shared" si="19"/>
        <v>60.71428571428571</v>
      </c>
    </row>
    <row r="1263" spans="1:4" ht="16.5" customHeight="1">
      <c r="A1263" s="165" t="s">
        <v>1065</v>
      </c>
      <c r="B1263" s="168"/>
      <c r="C1263" s="168">
        <v>0</v>
      </c>
      <c r="D1263" s="167" t="e">
        <f t="shared" si="19"/>
        <v>#DIV/0!</v>
      </c>
    </row>
    <row r="1264" spans="1:4" ht="16.5" customHeight="1">
      <c r="A1264" s="165" t="s">
        <v>1066</v>
      </c>
      <c r="B1264" s="168"/>
      <c r="C1264" s="168">
        <v>0</v>
      </c>
      <c r="D1264" s="167" t="e">
        <f t="shared" si="19"/>
        <v>#DIV/0!</v>
      </c>
    </row>
    <row r="1265" spans="1:4" ht="16.5" customHeight="1">
      <c r="A1265" s="165" t="s">
        <v>101</v>
      </c>
      <c r="B1265" s="168"/>
      <c r="C1265" s="168">
        <v>0</v>
      </c>
      <c r="D1265" s="167" t="e">
        <f t="shared" si="19"/>
        <v>#DIV/0!</v>
      </c>
    </row>
    <row r="1266" spans="1:4" ht="16.5" customHeight="1">
      <c r="A1266" s="165" t="s">
        <v>1067</v>
      </c>
      <c r="B1266" s="168"/>
      <c r="C1266" s="168">
        <v>0</v>
      </c>
      <c r="D1266" s="167" t="e">
        <f t="shared" si="19"/>
        <v>#DIV/0!</v>
      </c>
    </row>
    <row r="1267" spans="1:4" ht="16.5" customHeight="1">
      <c r="A1267" s="165" t="s">
        <v>1068</v>
      </c>
      <c r="B1267" s="168">
        <f>SUM(B1268:B1279)</f>
        <v>178</v>
      </c>
      <c r="C1267" s="168">
        <f>SUM(C1268:C1279)</f>
        <v>114</v>
      </c>
      <c r="D1267" s="167">
        <f t="shared" si="19"/>
        <v>156.140350877193</v>
      </c>
    </row>
    <row r="1268" spans="1:4" ht="16.5" customHeight="1">
      <c r="A1268" s="165" t="s">
        <v>92</v>
      </c>
      <c r="B1268" s="168">
        <v>94</v>
      </c>
      <c r="C1268" s="168">
        <v>75</v>
      </c>
      <c r="D1268" s="167">
        <f t="shared" si="19"/>
        <v>125.33333333333334</v>
      </c>
    </row>
    <row r="1269" spans="1:4" ht="16.5" customHeight="1">
      <c r="A1269" s="165" t="s">
        <v>93</v>
      </c>
      <c r="B1269" s="168">
        <v>2</v>
      </c>
      <c r="C1269" s="168">
        <v>0</v>
      </c>
      <c r="D1269" s="167" t="e">
        <f t="shared" si="19"/>
        <v>#DIV/0!</v>
      </c>
    </row>
    <row r="1270" spans="1:4" ht="16.5" customHeight="1">
      <c r="A1270" s="165" t="s">
        <v>94</v>
      </c>
      <c r="B1270" s="168">
        <v>0</v>
      </c>
      <c r="C1270" s="168">
        <v>0</v>
      </c>
      <c r="D1270" s="167" t="e">
        <f t="shared" si="19"/>
        <v>#DIV/0!</v>
      </c>
    </row>
    <row r="1271" spans="1:4" ht="16.5" customHeight="1">
      <c r="A1271" s="165" t="s">
        <v>1069</v>
      </c>
      <c r="B1271" s="168">
        <v>61</v>
      </c>
      <c r="C1271" s="168">
        <v>29</v>
      </c>
      <c r="D1271" s="167">
        <f t="shared" si="19"/>
        <v>210.3448275862069</v>
      </c>
    </row>
    <row r="1272" spans="1:4" ht="16.5" customHeight="1">
      <c r="A1272" s="165" t="s">
        <v>1070</v>
      </c>
      <c r="B1272" s="168">
        <v>10</v>
      </c>
      <c r="C1272" s="168">
        <v>0</v>
      </c>
      <c r="D1272" s="167" t="e">
        <f t="shared" si="19"/>
        <v>#DIV/0!</v>
      </c>
    </row>
    <row r="1273" spans="1:4" ht="16.5" customHeight="1">
      <c r="A1273" s="165" t="s">
        <v>1071</v>
      </c>
      <c r="B1273" s="168">
        <v>0</v>
      </c>
      <c r="C1273" s="168">
        <v>10</v>
      </c>
      <c r="D1273" s="167">
        <f t="shared" si="19"/>
        <v>0</v>
      </c>
    </row>
    <row r="1274" spans="1:4" ht="16.5" customHeight="1">
      <c r="A1274" s="165" t="s">
        <v>1072</v>
      </c>
      <c r="B1274" s="168">
        <v>0</v>
      </c>
      <c r="C1274" s="168">
        <v>0</v>
      </c>
      <c r="D1274" s="167" t="e">
        <f t="shared" si="19"/>
        <v>#DIV/0!</v>
      </c>
    </row>
    <row r="1275" spans="1:4" ht="16.5" customHeight="1">
      <c r="A1275" s="165" t="s">
        <v>1073</v>
      </c>
      <c r="B1275" s="168">
        <v>0</v>
      </c>
      <c r="C1275" s="168">
        <v>0</v>
      </c>
      <c r="D1275" s="167" t="e">
        <f t="shared" si="19"/>
        <v>#DIV/0!</v>
      </c>
    </row>
    <row r="1276" spans="1:4" ht="16.5" customHeight="1">
      <c r="A1276" s="165" t="s">
        <v>1074</v>
      </c>
      <c r="B1276" s="168">
        <v>0</v>
      </c>
      <c r="C1276" s="168">
        <v>0</v>
      </c>
      <c r="D1276" s="167" t="e">
        <f t="shared" si="19"/>
        <v>#DIV/0!</v>
      </c>
    </row>
    <row r="1277" spans="1:4" ht="16.5" customHeight="1">
      <c r="A1277" s="165" t="s">
        <v>1075</v>
      </c>
      <c r="B1277" s="168">
        <v>0</v>
      </c>
      <c r="C1277" s="168">
        <v>0</v>
      </c>
      <c r="D1277" s="167" t="e">
        <f t="shared" si="19"/>
        <v>#DIV/0!</v>
      </c>
    </row>
    <row r="1278" spans="1:4" ht="16.5" customHeight="1">
      <c r="A1278" s="165" t="s">
        <v>1076</v>
      </c>
      <c r="B1278" s="168">
        <v>0</v>
      </c>
      <c r="C1278" s="168">
        <v>0</v>
      </c>
      <c r="D1278" s="167" t="e">
        <f t="shared" si="19"/>
        <v>#DIV/0!</v>
      </c>
    </row>
    <row r="1279" spans="1:4" ht="16.5" customHeight="1">
      <c r="A1279" s="165" t="s">
        <v>1077</v>
      </c>
      <c r="B1279" s="168">
        <v>11</v>
      </c>
      <c r="C1279" s="168">
        <v>0</v>
      </c>
      <c r="D1279" s="167" t="e">
        <f t="shared" si="19"/>
        <v>#DIV/0!</v>
      </c>
    </row>
    <row r="1280" spans="1:4" ht="16.5" customHeight="1">
      <c r="A1280" s="165" t="s">
        <v>1078</v>
      </c>
      <c r="B1280" s="168">
        <f>SUM(B1281:B1294)</f>
        <v>1487</v>
      </c>
      <c r="C1280" s="168">
        <f>SUM(C1281:C1294)</f>
        <v>1507</v>
      </c>
      <c r="D1280" s="167">
        <f t="shared" si="19"/>
        <v>98.6728599867286</v>
      </c>
    </row>
    <row r="1281" spans="1:4" ht="16.5" customHeight="1">
      <c r="A1281" s="165" t="s">
        <v>92</v>
      </c>
      <c r="B1281" s="168">
        <v>496</v>
      </c>
      <c r="C1281" s="168">
        <v>292</v>
      </c>
      <c r="D1281" s="167">
        <f t="shared" si="19"/>
        <v>169.86301369863014</v>
      </c>
    </row>
    <row r="1282" spans="1:4" ht="16.5" customHeight="1">
      <c r="A1282" s="165" t="s">
        <v>93</v>
      </c>
      <c r="B1282" s="168">
        <v>179</v>
      </c>
      <c r="C1282" s="168">
        <v>204</v>
      </c>
      <c r="D1282" s="167">
        <f t="shared" si="19"/>
        <v>87.74509803921569</v>
      </c>
    </row>
    <row r="1283" spans="1:4" ht="16.5" customHeight="1">
      <c r="A1283" s="165" t="s">
        <v>94</v>
      </c>
      <c r="B1283" s="168">
        <v>0</v>
      </c>
      <c r="C1283" s="168">
        <v>0</v>
      </c>
      <c r="D1283" s="167" t="e">
        <f t="shared" si="19"/>
        <v>#DIV/0!</v>
      </c>
    </row>
    <row r="1284" spans="1:4" ht="16.5" customHeight="1">
      <c r="A1284" s="165" t="s">
        <v>1079</v>
      </c>
      <c r="B1284" s="168">
        <v>28</v>
      </c>
      <c r="C1284" s="168">
        <v>138</v>
      </c>
      <c r="D1284" s="167">
        <f aca="true" t="shared" si="20" ref="D1284:D1347">B1284/C1284*100</f>
        <v>20.28985507246377</v>
      </c>
    </row>
    <row r="1285" spans="1:4" ht="16.5" customHeight="1">
      <c r="A1285" s="165" t="s">
        <v>1080</v>
      </c>
      <c r="B1285" s="168">
        <v>5</v>
      </c>
      <c r="C1285" s="168">
        <v>0</v>
      </c>
      <c r="D1285" s="167" t="e">
        <f t="shared" si="20"/>
        <v>#DIV/0!</v>
      </c>
    </row>
    <row r="1286" spans="1:4" ht="16.5" customHeight="1">
      <c r="A1286" s="165" t="s">
        <v>1081</v>
      </c>
      <c r="B1286" s="168">
        <v>26</v>
      </c>
      <c r="C1286" s="168">
        <v>0</v>
      </c>
      <c r="D1286" s="167" t="e">
        <f t="shared" si="20"/>
        <v>#DIV/0!</v>
      </c>
    </row>
    <row r="1287" spans="1:4" ht="16.5" customHeight="1">
      <c r="A1287" s="165" t="s">
        <v>1082</v>
      </c>
      <c r="B1287" s="168">
        <v>24</v>
      </c>
      <c r="C1287" s="168">
        <v>272</v>
      </c>
      <c r="D1287" s="167">
        <f t="shared" si="20"/>
        <v>8.823529411764707</v>
      </c>
    </row>
    <row r="1288" spans="1:4" ht="16.5" customHeight="1">
      <c r="A1288" s="165" t="s">
        <v>1083</v>
      </c>
      <c r="B1288" s="168">
        <v>100</v>
      </c>
      <c r="C1288" s="168">
        <v>49</v>
      </c>
      <c r="D1288" s="167">
        <f t="shared" si="20"/>
        <v>204.08163265306123</v>
      </c>
    </row>
    <row r="1289" spans="1:4" ht="16.5" customHeight="1">
      <c r="A1289" s="165" t="s">
        <v>1084</v>
      </c>
      <c r="B1289" s="168">
        <v>81</v>
      </c>
      <c r="C1289" s="168">
        <v>281</v>
      </c>
      <c r="D1289" s="167">
        <f t="shared" si="20"/>
        <v>28.825622775800714</v>
      </c>
    </row>
    <row r="1290" spans="1:4" ht="16.5" customHeight="1">
      <c r="A1290" s="165" t="s">
        <v>1085</v>
      </c>
      <c r="B1290" s="168">
        <v>356</v>
      </c>
      <c r="C1290" s="168">
        <v>134</v>
      </c>
      <c r="D1290" s="167">
        <f t="shared" si="20"/>
        <v>265.6716417910448</v>
      </c>
    </row>
    <row r="1291" spans="1:4" ht="16.5" customHeight="1">
      <c r="A1291" s="165" t="s">
        <v>1086</v>
      </c>
      <c r="B1291" s="168">
        <v>0</v>
      </c>
      <c r="C1291" s="168">
        <v>0</v>
      </c>
      <c r="D1291" s="167" t="e">
        <f t="shared" si="20"/>
        <v>#DIV/0!</v>
      </c>
    </row>
    <row r="1292" spans="1:4" ht="16.5" customHeight="1">
      <c r="A1292" s="165" t="s">
        <v>1087</v>
      </c>
      <c r="B1292" s="168">
        <v>0</v>
      </c>
      <c r="C1292" s="168">
        <v>2</v>
      </c>
      <c r="D1292" s="167">
        <f t="shared" si="20"/>
        <v>0</v>
      </c>
    </row>
    <row r="1293" spans="1:4" ht="16.5" customHeight="1">
      <c r="A1293" s="165" t="s">
        <v>1088</v>
      </c>
      <c r="B1293" s="168">
        <v>0</v>
      </c>
      <c r="C1293" s="168">
        <v>0</v>
      </c>
      <c r="D1293" s="167" t="e">
        <f t="shared" si="20"/>
        <v>#DIV/0!</v>
      </c>
    </row>
    <row r="1294" spans="1:4" ht="16.5" customHeight="1">
      <c r="A1294" s="165" t="s">
        <v>1089</v>
      </c>
      <c r="B1294" s="168">
        <v>192</v>
      </c>
      <c r="C1294" s="168">
        <v>135</v>
      </c>
      <c r="D1294" s="167">
        <f t="shared" si="20"/>
        <v>142.22222222222223</v>
      </c>
    </row>
    <row r="1295" spans="1:4" ht="16.5" customHeight="1">
      <c r="A1295" s="165" t="s">
        <v>1090</v>
      </c>
      <c r="B1295" s="168">
        <f>B1296</f>
        <v>114</v>
      </c>
      <c r="C1295" s="168">
        <f>C1296</f>
        <v>241</v>
      </c>
      <c r="D1295" s="167">
        <f t="shared" si="20"/>
        <v>47.30290456431535</v>
      </c>
    </row>
    <row r="1296" spans="1:4" ht="16.5" customHeight="1">
      <c r="A1296" s="165" t="s">
        <v>1091</v>
      </c>
      <c r="B1296" s="168">
        <v>114</v>
      </c>
      <c r="C1296" s="168">
        <v>241</v>
      </c>
      <c r="D1296" s="167">
        <f t="shared" si="20"/>
        <v>47.30290456431535</v>
      </c>
    </row>
    <row r="1297" spans="1:4" ht="16.5" customHeight="1">
      <c r="A1297" s="165" t="s">
        <v>1092</v>
      </c>
      <c r="B1297" s="168">
        <f>SUM(B1298,B1307,B1311)</f>
        <v>175841</v>
      </c>
      <c r="C1297" s="168">
        <f>C1298+C1307+C1311</f>
        <v>265883</v>
      </c>
      <c r="D1297" s="167">
        <f t="shared" si="20"/>
        <v>66.13472843318303</v>
      </c>
    </row>
    <row r="1298" spans="1:4" ht="16.5" customHeight="1">
      <c r="A1298" s="165" t="s">
        <v>1093</v>
      </c>
      <c r="B1298" s="168">
        <f>SUM(B1299:B1306)</f>
        <v>127337</v>
      </c>
      <c r="C1298" s="168">
        <f>SUM(C1299:C1306)</f>
        <v>208967</v>
      </c>
      <c r="D1298" s="167">
        <f t="shared" si="20"/>
        <v>60.936415797709685</v>
      </c>
    </row>
    <row r="1299" spans="1:4" ht="16.5" customHeight="1">
      <c r="A1299" s="165" t="s">
        <v>1094</v>
      </c>
      <c r="B1299" s="168">
        <v>145</v>
      </c>
      <c r="C1299" s="168">
        <v>507</v>
      </c>
      <c r="D1299" s="167">
        <f t="shared" si="20"/>
        <v>28.59960552268245</v>
      </c>
    </row>
    <row r="1300" spans="1:4" ht="16.5" customHeight="1">
      <c r="A1300" s="165" t="s">
        <v>1095</v>
      </c>
      <c r="B1300" s="168">
        <v>4</v>
      </c>
      <c r="C1300" s="168">
        <v>0</v>
      </c>
      <c r="D1300" s="167" t="e">
        <f t="shared" si="20"/>
        <v>#DIV/0!</v>
      </c>
    </row>
    <row r="1301" spans="1:4" ht="16.5" customHeight="1">
      <c r="A1301" s="165" t="s">
        <v>1096</v>
      </c>
      <c r="B1301" s="168">
        <v>48262</v>
      </c>
      <c r="C1301" s="168">
        <v>70369</v>
      </c>
      <c r="D1301" s="167">
        <f t="shared" si="20"/>
        <v>68.58417769188137</v>
      </c>
    </row>
    <row r="1302" spans="1:4" ht="16.5" customHeight="1">
      <c r="A1302" s="165" t="s">
        <v>1097</v>
      </c>
      <c r="B1302" s="168">
        <v>0</v>
      </c>
      <c r="C1302" s="168">
        <v>0</v>
      </c>
      <c r="D1302" s="167" t="e">
        <f t="shared" si="20"/>
        <v>#DIV/0!</v>
      </c>
    </row>
    <row r="1303" spans="1:4" ht="16.5" customHeight="1">
      <c r="A1303" s="165" t="s">
        <v>1098</v>
      </c>
      <c r="B1303" s="168">
        <v>33393</v>
      </c>
      <c r="C1303" s="168">
        <v>36042</v>
      </c>
      <c r="D1303" s="167">
        <f t="shared" si="20"/>
        <v>92.65024138505076</v>
      </c>
    </row>
    <row r="1304" spans="1:4" ht="16.5" customHeight="1">
      <c r="A1304" s="165" t="s">
        <v>1099</v>
      </c>
      <c r="B1304" s="168">
        <v>9389</v>
      </c>
      <c r="C1304" s="168">
        <v>18474</v>
      </c>
      <c r="D1304" s="167">
        <f t="shared" si="20"/>
        <v>50.82277795821154</v>
      </c>
    </row>
    <row r="1305" spans="1:4" ht="16.5" customHeight="1">
      <c r="A1305" s="165" t="s">
        <v>1100</v>
      </c>
      <c r="B1305" s="168">
        <v>8519</v>
      </c>
      <c r="C1305" s="168">
        <v>4525</v>
      </c>
      <c r="D1305" s="167">
        <f t="shared" si="20"/>
        <v>188.26519337016575</v>
      </c>
    </row>
    <row r="1306" spans="1:4" ht="16.5" customHeight="1">
      <c r="A1306" s="165" t="s">
        <v>1101</v>
      </c>
      <c r="B1306" s="168">
        <v>27625</v>
      </c>
      <c r="C1306" s="168">
        <v>79050</v>
      </c>
      <c r="D1306" s="167">
        <f t="shared" si="20"/>
        <v>34.946236559139784</v>
      </c>
    </row>
    <row r="1307" spans="1:4" ht="16.5" customHeight="1">
      <c r="A1307" s="165" t="s">
        <v>1102</v>
      </c>
      <c r="B1307" s="168">
        <f>SUM(B1308:B1310)</f>
        <v>34601</v>
      </c>
      <c r="C1307" s="168">
        <f>SUM(C1308:C1310)</f>
        <v>48901</v>
      </c>
      <c r="D1307" s="167">
        <f t="shared" si="20"/>
        <v>70.7572442281344</v>
      </c>
    </row>
    <row r="1308" spans="1:4" ht="16.5" customHeight="1">
      <c r="A1308" s="165" t="s">
        <v>1103</v>
      </c>
      <c r="B1308" s="168">
        <v>34600</v>
      </c>
      <c r="C1308" s="168">
        <v>48898</v>
      </c>
      <c r="D1308" s="167">
        <f t="shared" si="20"/>
        <v>70.7595402674956</v>
      </c>
    </row>
    <row r="1309" spans="1:4" ht="16.5" customHeight="1">
      <c r="A1309" s="165" t="s">
        <v>1104</v>
      </c>
      <c r="B1309" s="168">
        <v>0</v>
      </c>
      <c r="C1309" s="168">
        <v>0</v>
      </c>
      <c r="D1309" s="167" t="e">
        <f t="shared" si="20"/>
        <v>#DIV/0!</v>
      </c>
    </row>
    <row r="1310" spans="1:4" ht="16.5" customHeight="1">
      <c r="A1310" s="165" t="s">
        <v>1105</v>
      </c>
      <c r="B1310" s="168">
        <v>1</v>
      </c>
      <c r="C1310" s="168">
        <v>3</v>
      </c>
      <c r="D1310" s="167">
        <f t="shared" si="20"/>
        <v>33.33333333333333</v>
      </c>
    </row>
    <row r="1311" spans="1:4" ht="16.5" customHeight="1">
      <c r="A1311" s="165" t="s">
        <v>1106</v>
      </c>
      <c r="B1311" s="168">
        <f>SUM(B1312:B1314)</f>
        <v>13903</v>
      </c>
      <c r="C1311" s="168">
        <f>SUM(C1312:C1314)</f>
        <v>8015</v>
      </c>
      <c r="D1311" s="167">
        <f t="shared" si="20"/>
        <v>173.46225826575173</v>
      </c>
    </row>
    <row r="1312" spans="1:4" ht="16.5" customHeight="1">
      <c r="A1312" s="165" t="s">
        <v>1107</v>
      </c>
      <c r="B1312" s="168">
        <v>1867</v>
      </c>
      <c r="C1312" s="168">
        <v>2843</v>
      </c>
      <c r="D1312" s="167">
        <f t="shared" si="20"/>
        <v>65.67006683081253</v>
      </c>
    </row>
    <row r="1313" spans="1:4" ht="16.5" customHeight="1">
      <c r="A1313" s="165" t="s">
        <v>1108</v>
      </c>
      <c r="B1313" s="168">
        <v>11523</v>
      </c>
      <c r="C1313" s="168">
        <v>4595</v>
      </c>
      <c r="D1313" s="167">
        <f t="shared" si="20"/>
        <v>250.77257889009795</v>
      </c>
    </row>
    <row r="1314" spans="1:4" ht="16.5" customHeight="1">
      <c r="A1314" s="165" t="s">
        <v>1109</v>
      </c>
      <c r="B1314" s="168">
        <v>513</v>
      </c>
      <c r="C1314" s="168">
        <v>577</v>
      </c>
      <c r="D1314" s="167">
        <f t="shared" si="20"/>
        <v>88.90814558058926</v>
      </c>
    </row>
    <row r="1315" spans="1:4" ht="16.5" customHeight="1">
      <c r="A1315" s="165" t="s">
        <v>1110</v>
      </c>
      <c r="B1315" s="168">
        <f>SUM(B1316,B1331,B1345,B1350,B1356)</f>
        <v>11049</v>
      </c>
      <c r="C1315" s="168">
        <f>C1316+C1331+C1345+C1350+C1356</f>
        <v>8902</v>
      </c>
      <c r="D1315" s="167">
        <f t="shared" si="20"/>
        <v>124.11817569085599</v>
      </c>
    </row>
    <row r="1316" spans="1:4" ht="16.5" customHeight="1">
      <c r="A1316" s="165" t="s">
        <v>1111</v>
      </c>
      <c r="B1316" s="168">
        <f>SUM(B1317:B1330)</f>
        <v>8653</v>
      </c>
      <c r="C1316" s="168">
        <f>SUM(C1317:C1330)</f>
        <v>7738</v>
      </c>
      <c r="D1316" s="167">
        <f t="shared" si="20"/>
        <v>111.82476092013441</v>
      </c>
    </row>
    <row r="1317" spans="1:4" ht="16.5" customHeight="1">
      <c r="A1317" s="165" t="s">
        <v>92</v>
      </c>
      <c r="B1317" s="168">
        <v>2285</v>
      </c>
      <c r="C1317" s="168">
        <v>2817</v>
      </c>
      <c r="D1317" s="167">
        <f t="shared" si="20"/>
        <v>81.11466098686546</v>
      </c>
    </row>
    <row r="1318" spans="1:4" ht="16.5" customHeight="1">
      <c r="A1318" s="165" t="s">
        <v>93</v>
      </c>
      <c r="B1318" s="168">
        <v>523</v>
      </c>
      <c r="C1318" s="168">
        <v>781</v>
      </c>
      <c r="D1318" s="167">
        <f t="shared" si="20"/>
        <v>66.96542893725992</v>
      </c>
    </row>
    <row r="1319" spans="1:4" ht="16.5" customHeight="1">
      <c r="A1319" s="165" t="s">
        <v>94</v>
      </c>
      <c r="B1319" s="168">
        <v>5</v>
      </c>
      <c r="C1319" s="168">
        <v>0</v>
      </c>
      <c r="D1319" s="167" t="e">
        <f t="shared" si="20"/>
        <v>#DIV/0!</v>
      </c>
    </row>
    <row r="1320" spans="1:4" ht="16.5" customHeight="1">
      <c r="A1320" s="165" t="s">
        <v>1112</v>
      </c>
      <c r="B1320" s="168">
        <v>0</v>
      </c>
      <c r="C1320" s="168">
        <v>0</v>
      </c>
      <c r="D1320" s="167" t="e">
        <f t="shared" si="20"/>
        <v>#DIV/0!</v>
      </c>
    </row>
    <row r="1321" spans="1:4" ht="16.5" customHeight="1">
      <c r="A1321" s="165" t="s">
        <v>1113</v>
      </c>
      <c r="B1321" s="168">
        <v>20</v>
      </c>
      <c r="C1321" s="168">
        <v>0</v>
      </c>
      <c r="D1321" s="167" t="e">
        <f t="shared" si="20"/>
        <v>#DIV/0!</v>
      </c>
    </row>
    <row r="1322" spans="1:4" ht="16.5" customHeight="1">
      <c r="A1322" s="165" t="s">
        <v>1114</v>
      </c>
      <c r="B1322" s="168">
        <v>74</v>
      </c>
      <c r="C1322" s="168">
        <v>151</v>
      </c>
      <c r="D1322" s="167">
        <f t="shared" si="20"/>
        <v>49.00662251655629</v>
      </c>
    </row>
    <row r="1323" spans="1:4" ht="16.5" customHeight="1">
      <c r="A1323" s="165" t="s">
        <v>1115</v>
      </c>
      <c r="B1323" s="168">
        <v>0</v>
      </c>
      <c r="C1323" s="168">
        <v>0</v>
      </c>
      <c r="D1323" s="167" t="e">
        <f t="shared" si="20"/>
        <v>#DIV/0!</v>
      </c>
    </row>
    <row r="1324" spans="1:4" ht="16.5" customHeight="1">
      <c r="A1324" s="165" t="s">
        <v>1116</v>
      </c>
      <c r="B1324" s="168">
        <v>0</v>
      </c>
      <c r="C1324" s="168">
        <v>54</v>
      </c>
      <c r="D1324" s="167">
        <f t="shared" si="20"/>
        <v>0</v>
      </c>
    </row>
    <row r="1325" spans="1:4" ht="16.5" customHeight="1">
      <c r="A1325" s="165" t="s">
        <v>1117</v>
      </c>
      <c r="B1325" s="168">
        <v>0</v>
      </c>
      <c r="C1325" s="168">
        <v>0</v>
      </c>
      <c r="D1325" s="167" t="e">
        <f t="shared" si="20"/>
        <v>#DIV/0!</v>
      </c>
    </row>
    <row r="1326" spans="1:4" ht="16.5" customHeight="1">
      <c r="A1326" s="165" t="s">
        <v>1118</v>
      </c>
      <c r="B1326" s="168">
        <v>0</v>
      </c>
      <c r="C1326" s="168">
        <v>0</v>
      </c>
      <c r="D1326" s="167" t="e">
        <f t="shared" si="20"/>
        <v>#DIV/0!</v>
      </c>
    </row>
    <row r="1327" spans="1:4" ht="16.5" customHeight="1">
      <c r="A1327" s="165" t="s">
        <v>1119</v>
      </c>
      <c r="B1327" s="168">
        <v>1434</v>
      </c>
      <c r="C1327" s="168">
        <v>1408</v>
      </c>
      <c r="D1327" s="167">
        <f t="shared" si="20"/>
        <v>101.84659090909092</v>
      </c>
    </row>
    <row r="1328" spans="1:4" ht="16.5" customHeight="1">
      <c r="A1328" s="165" t="s">
        <v>1120</v>
      </c>
      <c r="B1328" s="168">
        <v>0</v>
      </c>
      <c r="C1328" s="168">
        <v>0</v>
      </c>
      <c r="D1328" s="167" t="e">
        <f t="shared" si="20"/>
        <v>#DIV/0!</v>
      </c>
    </row>
    <row r="1329" spans="1:4" ht="16.5" customHeight="1">
      <c r="A1329" s="165" t="s">
        <v>101</v>
      </c>
      <c r="B1329" s="168">
        <v>242</v>
      </c>
      <c r="C1329" s="168">
        <v>203</v>
      </c>
      <c r="D1329" s="167">
        <f t="shared" si="20"/>
        <v>119.21182266009853</v>
      </c>
    </row>
    <row r="1330" spans="1:4" ht="16.5" customHeight="1">
      <c r="A1330" s="165" t="s">
        <v>1121</v>
      </c>
      <c r="B1330" s="168">
        <v>4070</v>
      </c>
      <c r="C1330" s="168">
        <v>2324</v>
      </c>
      <c r="D1330" s="167">
        <f t="shared" si="20"/>
        <v>175.1290877796902</v>
      </c>
    </row>
    <row r="1331" spans="1:4" ht="16.5" customHeight="1">
      <c r="A1331" s="165" t="s">
        <v>1122</v>
      </c>
      <c r="B1331" s="168">
        <f>SUM(B1332:B1344)</f>
        <v>741</v>
      </c>
      <c r="C1331" s="168">
        <f>SUM(C1332:C1344)</f>
        <v>749</v>
      </c>
      <c r="D1331" s="167">
        <f t="shared" si="20"/>
        <v>98.93190921228305</v>
      </c>
    </row>
    <row r="1332" spans="1:4" ht="16.5" customHeight="1">
      <c r="A1332" s="165" t="s">
        <v>92</v>
      </c>
      <c r="B1332" s="168">
        <v>161</v>
      </c>
      <c r="C1332" s="168">
        <v>242</v>
      </c>
      <c r="D1332" s="167">
        <f t="shared" si="20"/>
        <v>66.52892561983471</v>
      </c>
    </row>
    <row r="1333" spans="1:4" ht="16.5" customHeight="1">
      <c r="A1333" s="165" t="s">
        <v>93</v>
      </c>
      <c r="B1333" s="168">
        <v>0</v>
      </c>
      <c r="C1333" s="168">
        <v>44</v>
      </c>
      <c r="D1333" s="167">
        <f t="shared" si="20"/>
        <v>0</v>
      </c>
    </row>
    <row r="1334" spans="1:4" ht="16.5" customHeight="1">
      <c r="A1334" s="165" t="s">
        <v>94</v>
      </c>
      <c r="B1334" s="168">
        <v>0</v>
      </c>
      <c r="C1334" s="168">
        <v>0</v>
      </c>
      <c r="D1334" s="167" t="e">
        <f t="shared" si="20"/>
        <v>#DIV/0!</v>
      </c>
    </row>
    <row r="1335" spans="1:4" ht="16.5" customHeight="1">
      <c r="A1335" s="165" t="s">
        <v>1123</v>
      </c>
      <c r="B1335" s="168">
        <v>0</v>
      </c>
      <c r="C1335" s="168">
        <v>0</v>
      </c>
      <c r="D1335" s="167" t="e">
        <f t="shared" si="20"/>
        <v>#DIV/0!</v>
      </c>
    </row>
    <row r="1336" spans="1:4" ht="16.5" customHeight="1">
      <c r="A1336" s="165" t="s">
        <v>1124</v>
      </c>
      <c r="B1336" s="168">
        <v>0</v>
      </c>
      <c r="C1336" s="168">
        <v>0</v>
      </c>
      <c r="D1336" s="167" t="e">
        <f t="shared" si="20"/>
        <v>#DIV/0!</v>
      </c>
    </row>
    <row r="1337" spans="1:4" ht="16.5" customHeight="1">
      <c r="A1337" s="165" t="s">
        <v>1125</v>
      </c>
      <c r="B1337" s="168">
        <v>0</v>
      </c>
      <c r="C1337" s="168">
        <v>0</v>
      </c>
      <c r="D1337" s="167" t="e">
        <f t="shared" si="20"/>
        <v>#DIV/0!</v>
      </c>
    </row>
    <row r="1338" spans="1:4" ht="16.5" customHeight="1">
      <c r="A1338" s="165" t="s">
        <v>1126</v>
      </c>
      <c r="B1338" s="168">
        <v>0</v>
      </c>
      <c r="C1338" s="168">
        <v>0</v>
      </c>
      <c r="D1338" s="167" t="e">
        <f t="shared" si="20"/>
        <v>#DIV/0!</v>
      </c>
    </row>
    <row r="1339" spans="1:4" ht="16.5" customHeight="1">
      <c r="A1339" s="165" t="s">
        <v>1127</v>
      </c>
      <c r="B1339" s="168">
        <v>0</v>
      </c>
      <c r="C1339" s="168">
        <v>0</v>
      </c>
      <c r="D1339" s="167" t="e">
        <f t="shared" si="20"/>
        <v>#DIV/0!</v>
      </c>
    </row>
    <row r="1340" spans="1:4" ht="16.5" customHeight="1">
      <c r="A1340" s="165" t="s">
        <v>1128</v>
      </c>
      <c r="B1340" s="168">
        <v>0</v>
      </c>
      <c r="C1340" s="168">
        <v>0</v>
      </c>
      <c r="D1340" s="167" t="e">
        <f t="shared" si="20"/>
        <v>#DIV/0!</v>
      </c>
    </row>
    <row r="1341" spans="1:4" ht="16.5" customHeight="1">
      <c r="A1341" s="165" t="s">
        <v>1129</v>
      </c>
      <c r="B1341" s="168">
        <v>534</v>
      </c>
      <c r="C1341" s="168">
        <v>460</v>
      </c>
      <c r="D1341" s="167">
        <f t="shared" si="20"/>
        <v>116.08695652173913</v>
      </c>
    </row>
    <row r="1342" spans="1:4" ht="16.5" customHeight="1">
      <c r="A1342" s="165" t="s">
        <v>1130</v>
      </c>
      <c r="B1342" s="168">
        <v>0</v>
      </c>
      <c r="C1342" s="168">
        <v>0</v>
      </c>
      <c r="D1342" s="167" t="e">
        <f t="shared" si="20"/>
        <v>#DIV/0!</v>
      </c>
    </row>
    <row r="1343" spans="1:4" ht="16.5" customHeight="1">
      <c r="A1343" s="165" t="s">
        <v>101</v>
      </c>
      <c r="B1343" s="168">
        <v>0</v>
      </c>
      <c r="C1343" s="168">
        <v>3</v>
      </c>
      <c r="D1343" s="167">
        <f t="shared" si="20"/>
        <v>0</v>
      </c>
    </row>
    <row r="1344" spans="1:4" ht="16.5" customHeight="1">
      <c r="A1344" s="165" t="s">
        <v>1131</v>
      </c>
      <c r="B1344" s="168">
        <v>46</v>
      </c>
      <c r="C1344" s="168">
        <v>0</v>
      </c>
      <c r="D1344" s="167" t="e">
        <f t="shared" si="20"/>
        <v>#DIV/0!</v>
      </c>
    </row>
    <row r="1345" spans="1:4" ht="16.5" customHeight="1">
      <c r="A1345" s="165" t="s">
        <v>1132</v>
      </c>
      <c r="B1345" s="168"/>
      <c r="C1345" s="168">
        <f>SUM(C1346:C1348)</f>
        <v>0</v>
      </c>
      <c r="D1345" s="167" t="e">
        <f t="shared" si="20"/>
        <v>#DIV/0!</v>
      </c>
    </row>
    <row r="1346" spans="1:4" ht="16.5" customHeight="1">
      <c r="A1346" s="165" t="s">
        <v>1133</v>
      </c>
      <c r="B1346" s="168"/>
      <c r="C1346" s="168">
        <v>0</v>
      </c>
      <c r="D1346" s="167" t="e">
        <f t="shared" si="20"/>
        <v>#DIV/0!</v>
      </c>
    </row>
    <row r="1347" spans="1:4" ht="16.5" customHeight="1">
      <c r="A1347" s="165" t="s">
        <v>1134</v>
      </c>
      <c r="B1347" s="168"/>
      <c r="C1347" s="168">
        <v>0</v>
      </c>
      <c r="D1347" s="167" t="e">
        <f t="shared" si="20"/>
        <v>#DIV/0!</v>
      </c>
    </row>
    <row r="1348" spans="1:4" ht="16.5" customHeight="1">
      <c r="A1348" s="165" t="s">
        <v>1135</v>
      </c>
      <c r="B1348" s="168"/>
      <c r="C1348" s="168">
        <v>0</v>
      </c>
      <c r="D1348" s="167" t="e">
        <f aca="true" t="shared" si="21" ref="D1348:D1379">B1348/C1348*100</f>
        <v>#DIV/0!</v>
      </c>
    </row>
    <row r="1349" spans="1:4" ht="16.5" customHeight="1">
      <c r="A1349" s="165" t="s">
        <v>1136</v>
      </c>
      <c r="B1349" s="168"/>
      <c r="C1349" s="168">
        <v>0</v>
      </c>
      <c r="D1349" s="167" t="e">
        <f t="shared" si="21"/>
        <v>#DIV/0!</v>
      </c>
    </row>
    <row r="1350" spans="1:4" ht="16.5" customHeight="1">
      <c r="A1350" s="165" t="s">
        <v>1137</v>
      </c>
      <c r="B1350" s="168">
        <f>SUM(B1351:B1355)</f>
        <v>1538</v>
      </c>
      <c r="C1350" s="168">
        <f>SUM(C1351:C1355)</f>
        <v>370</v>
      </c>
      <c r="D1350" s="167">
        <f t="shared" si="21"/>
        <v>415.6756756756756</v>
      </c>
    </row>
    <row r="1351" spans="1:4" ht="16.5" customHeight="1">
      <c r="A1351" s="165" t="s">
        <v>1138</v>
      </c>
      <c r="B1351" s="168">
        <v>141</v>
      </c>
      <c r="C1351" s="168">
        <v>295</v>
      </c>
      <c r="D1351" s="167">
        <f t="shared" si="21"/>
        <v>47.79661016949153</v>
      </c>
    </row>
    <row r="1352" spans="1:4" ht="16.5" customHeight="1">
      <c r="A1352" s="165" t="s">
        <v>1139</v>
      </c>
      <c r="B1352" s="168">
        <v>0</v>
      </c>
      <c r="C1352" s="168">
        <v>55</v>
      </c>
      <c r="D1352" s="167">
        <f t="shared" si="21"/>
        <v>0</v>
      </c>
    </row>
    <row r="1353" spans="1:4" ht="16.5" customHeight="1">
      <c r="A1353" s="165" t="s">
        <v>1140</v>
      </c>
      <c r="B1353" s="168">
        <v>381</v>
      </c>
      <c r="C1353" s="168">
        <v>20</v>
      </c>
      <c r="D1353" s="167">
        <f t="shared" si="21"/>
        <v>1905</v>
      </c>
    </row>
    <row r="1354" spans="1:4" ht="16.5" customHeight="1">
      <c r="A1354" s="165" t="s">
        <v>1141</v>
      </c>
      <c r="B1354" s="168">
        <v>0</v>
      </c>
      <c r="C1354" s="168">
        <v>0</v>
      </c>
      <c r="D1354" s="167" t="e">
        <f t="shared" si="21"/>
        <v>#DIV/0!</v>
      </c>
    </row>
    <row r="1355" spans="1:4" ht="16.5" customHeight="1">
      <c r="A1355" s="165" t="s">
        <v>1142</v>
      </c>
      <c r="B1355" s="168">
        <v>1016</v>
      </c>
      <c r="C1355" s="168">
        <v>0</v>
      </c>
      <c r="D1355" s="167" t="e">
        <f t="shared" si="21"/>
        <v>#DIV/0!</v>
      </c>
    </row>
    <row r="1356" spans="1:4" ht="16.5" customHeight="1">
      <c r="A1356" s="165" t="s">
        <v>1143</v>
      </c>
      <c r="B1356" s="168">
        <f>SUM(B1357:B1367)</f>
        <v>117</v>
      </c>
      <c r="C1356" s="168">
        <f>SUM(C1357:C1367)</f>
        <v>45</v>
      </c>
      <c r="D1356" s="167">
        <f t="shared" si="21"/>
        <v>260</v>
      </c>
    </row>
    <row r="1357" spans="1:4" ht="16.5" customHeight="1">
      <c r="A1357" s="165" t="s">
        <v>1144</v>
      </c>
      <c r="B1357" s="168">
        <v>0</v>
      </c>
      <c r="C1357" s="168">
        <v>0</v>
      </c>
      <c r="D1357" s="167" t="e">
        <f t="shared" si="21"/>
        <v>#DIV/0!</v>
      </c>
    </row>
    <row r="1358" spans="1:4" ht="16.5" customHeight="1">
      <c r="A1358" s="165" t="s">
        <v>1145</v>
      </c>
      <c r="B1358" s="168">
        <v>0</v>
      </c>
      <c r="C1358" s="168">
        <v>15</v>
      </c>
      <c r="D1358" s="167">
        <f t="shared" si="21"/>
        <v>0</v>
      </c>
    </row>
    <row r="1359" spans="1:4" ht="16.5" customHeight="1">
      <c r="A1359" s="165" t="s">
        <v>1146</v>
      </c>
      <c r="B1359" s="168">
        <v>90</v>
      </c>
      <c r="C1359" s="168">
        <v>15</v>
      </c>
      <c r="D1359" s="167">
        <f t="shared" si="21"/>
        <v>600</v>
      </c>
    </row>
    <row r="1360" spans="1:4" ht="16.5" customHeight="1">
      <c r="A1360" s="165" t="s">
        <v>1147</v>
      </c>
      <c r="B1360" s="168">
        <v>0</v>
      </c>
      <c r="C1360" s="168">
        <v>0</v>
      </c>
      <c r="D1360" s="167" t="e">
        <f t="shared" si="21"/>
        <v>#DIV/0!</v>
      </c>
    </row>
    <row r="1361" spans="1:4" ht="16.5" customHeight="1">
      <c r="A1361" s="165" t="s">
        <v>1148</v>
      </c>
      <c r="B1361" s="168">
        <v>0</v>
      </c>
      <c r="C1361" s="168">
        <v>0</v>
      </c>
      <c r="D1361" s="167" t="e">
        <f t="shared" si="21"/>
        <v>#DIV/0!</v>
      </c>
    </row>
    <row r="1362" spans="1:4" ht="16.5" customHeight="1">
      <c r="A1362" s="165" t="s">
        <v>1149</v>
      </c>
      <c r="B1362" s="168">
        <v>0</v>
      </c>
      <c r="C1362" s="168">
        <v>0</v>
      </c>
      <c r="D1362" s="167" t="e">
        <f t="shared" si="21"/>
        <v>#DIV/0!</v>
      </c>
    </row>
    <row r="1363" spans="1:4" ht="16.5" customHeight="1">
      <c r="A1363" s="165" t="s">
        <v>1150</v>
      </c>
      <c r="B1363" s="168">
        <v>0</v>
      </c>
      <c r="C1363" s="168">
        <v>0</v>
      </c>
      <c r="D1363" s="167" t="e">
        <f t="shared" si="21"/>
        <v>#DIV/0!</v>
      </c>
    </row>
    <row r="1364" spans="1:4" ht="16.5" customHeight="1">
      <c r="A1364" s="165" t="s">
        <v>1151</v>
      </c>
      <c r="B1364" s="168">
        <v>0</v>
      </c>
      <c r="C1364" s="168">
        <v>0</v>
      </c>
      <c r="D1364" s="167" t="e">
        <f t="shared" si="21"/>
        <v>#DIV/0!</v>
      </c>
    </row>
    <row r="1365" spans="1:4" ht="16.5" customHeight="1">
      <c r="A1365" s="165" t="s">
        <v>1152</v>
      </c>
      <c r="B1365" s="168">
        <v>14</v>
      </c>
      <c r="C1365" s="168">
        <v>0</v>
      </c>
      <c r="D1365" s="167" t="e">
        <f t="shared" si="21"/>
        <v>#DIV/0!</v>
      </c>
    </row>
    <row r="1366" spans="1:4" ht="16.5" customHeight="1">
      <c r="A1366" s="165" t="s">
        <v>1153</v>
      </c>
      <c r="B1366" s="168">
        <v>0</v>
      </c>
      <c r="C1366" s="168">
        <v>0</v>
      </c>
      <c r="D1366" s="167" t="e">
        <f t="shared" si="21"/>
        <v>#DIV/0!</v>
      </c>
    </row>
    <row r="1367" spans="1:4" ht="16.5" customHeight="1">
      <c r="A1367" s="165" t="s">
        <v>1154</v>
      </c>
      <c r="B1367" s="168">
        <v>13</v>
      </c>
      <c r="C1367" s="168">
        <v>15</v>
      </c>
      <c r="D1367" s="167">
        <f t="shared" si="21"/>
        <v>86.66666666666667</v>
      </c>
    </row>
    <row r="1368" spans="1:4" ht="16.5" customHeight="1">
      <c r="A1368" s="165" t="s">
        <v>1155</v>
      </c>
      <c r="B1368" s="168">
        <f>B1369</f>
        <v>34263</v>
      </c>
      <c r="C1368" s="168">
        <f>C1369</f>
        <v>19776</v>
      </c>
      <c r="D1368" s="167">
        <f t="shared" si="21"/>
        <v>173.25546116504856</v>
      </c>
    </row>
    <row r="1369" spans="1:4" ht="16.5" customHeight="1">
      <c r="A1369" s="165" t="s">
        <v>1156</v>
      </c>
      <c r="B1369" s="168">
        <f>B1370</f>
        <v>34263</v>
      </c>
      <c r="C1369" s="168">
        <f>C1370</f>
        <v>19776</v>
      </c>
      <c r="D1369" s="167">
        <f t="shared" si="21"/>
        <v>173.25546116504856</v>
      </c>
    </row>
    <row r="1370" spans="1:4" ht="16.5" customHeight="1">
      <c r="A1370" s="165" t="s">
        <v>1157</v>
      </c>
      <c r="B1370" s="168">
        <v>34263</v>
      </c>
      <c r="C1370" s="168">
        <v>19776</v>
      </c>
      <c r="D1370" s="167">
        <f t="shared" si="21"/>
        <v>173.25546116504856</v>
      </c>
    </row>
    <row r="1371" spans="1:4" ht="16.5" customHeight="1">
      <c r="A1371" s="165" t="s">
        <v>1158</v>
      </c>
      <c r="B1371" s="168">
        <f>B1372</f>
        <v>90487</v>
      </c>
      <c r="C1371" s="168">
        <f>C1372</f>
        <v>54607</v>
      </c>
      <c r="D1371" s="167">
        <f t="shared" si="21"/>
        <v>165.7058618858388</v>
      </c>
    </row>
    <row r="1372" spans="1:4" ht="16.5" customHeight="1">
      <c r="A1372" s="165" t="s">
        <v>1159</v>
      </c>
      <c r="B1372" s="168">
        <f>SUM(B1373:B1376)</f>
        <v>90487</v>
      </c>
      <c r="C1372" s="168">
        <f>SUM(C1373:C1376)</f>
        <v>54607</v>
      </c>
      <c r="D1372" s="167">
        <f t="shared" si="21"/>
        <v>165.7058618858388</v>
      </c>
    </row>
    <row r="1373" spans="1:4" ht="16.5" customHeight="1">
      <c r="A1373" s="165" t="s">
        <v>1160</v>
      </c>
      <c r="B1373" s="168">
        <v>69575</v>
      </c>
      <c r="C1373" s="168">
        <v>49232</v>
      </c>
      <c r="D1373" s="167">
        <f t="shared" si="21"/>
        <v>141.32068573285667</v>
      </c>
    </row>
    <row r="1374" spans="1:4" ht="16.5" customHeight="1">
      <c r="A1374" s="165" t="s">
        <v>1161</v>
      </c>
      <c r="B1374" s="168"/>
      <c r="C1374" s="168">
        <v>0</v>
      </c>
      <c r="D1374" s="167" t="e">
        <f t="shared" si="21"/>
        <v>#DIV/0!</v>
      </c>
    </row>
    <row r="1375" spans="1:4" ht="16.5" customHeight="1">
      <c r="A1375" s="165" t="s">
        <v>1162</v>
      </c>
      <c r="B1375" s="168">
        <v>4</v>
      </c>
      <c r="C1375" s="168">
        <v>5</v>
      </c>
      <c r="D1375" s="167">
        <f t="shared" si="21"/>
        <v>80</v>
      </c>
    </row>
    <row r="1376" spans="1:4" ht="16.5" customHeight="1">
      <c r="A1376" s="165" t="s">
        <v>1163</v>
      </c>
      <c r="B1376" s="168">
        <v>20908</v>
      </c>
      <c r="C1376" s="168">
        <v>5370</v>
      </c>
      <c r="D1376" s="167">
        <f t="shared" si="21"/>
        <v>389.3482309124767</v>
      </c>
    </row>
    <row r="1377" spans="1:4" ht="16.5" customHeight="1">
      <c r="A1377" s="165" t="s">
        <v>1164</v>
      </c>
      <c r="B1377" s="168"/>
      <c r="C1377" s="168">
        <v>0</v>
      </c>
      <c r="D1377" s="167" t="e">
        <f t="shared" si="21"/>
        <v>#DIV/0!</v>
      </c>
    </row>
    <row r="1378" spans="1:4" ht="17.25" customHeight="1">
      <c r="A1378" s="165" t="s">
        <v>1165</v>
      </c>
      <c r="B1378" s="168"/>
      <c r="C1378" s="168">
        <v>0</v>
      </c>
      <c r="D1378" s="167" t="e">
        <f t="shared" si="21"/>
        <v>#DIV/0!</v>
      </c>
    </row>
    <row r="1379" spans="1:4" ht="16.5" customHeight="1">
      <c r="A1379" s="163" t="s">
        <v>85</v>
      </c>
      <c r="B1379" s="171">
        <f>B5+B258+B295+B313+B434+B489+B545+B594+B709+B781+B858+B882+B1012+B1076+B1152+B1179+B1208+B1218+B1297+B1315+B1368+B1371+B1377</f>
        <v>5481565</v>
      </c>
      <c r="C1379" s="171">
        <f>C5+C258+C295+C313+C434+C489+C545+C594+C709+C781+C858+C882+C1012+C1076+C1152+C1179+C1208+C1218+C1297+C1315+C1368+C1371+C1377</f>
        <v>5107924</v>
      </c>
      <c r="D1379" s="172">
        <f t="shared" si="21"/>
        <v>107.31492872642585</v>
      </c>
    </row>
    <row r="1380" ht="16.5" customHeight="1"/>
  </sheetData>
  <sheetProtection/>
  <mergeCells count="2">
    <mergeCell ref="A2:D2"/>
    <mergeCell ref="A3:D3"/>
  </mergeCells>
  <printOptions horizontalCentered="1"/>
  <pageMargins left="0.2" right="0.2" top="0.47" bottom="0.47" header="0.2" footer="0.2"/>
  <pageSetup firstPageNumber="1" useFirstPageNumber="1" horizontalDpi="600" verticalDpi="600" orientation="portrait" pageOrder="overThenDown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2" sqref="A2:B2"/>
    </sheetView>
  </sheetViews>
  <sheetFormatPr defaultColWidth="9.00390625" defaultRowHeight="14.25"/>
  <cols>
    <col min="1" max="1" width="40.625" style="0" customWidth="1"/>
    <col min="2" max="2" width="30.625" style="0" customWidth="1"/>
  </cols>
  <sheetData>
    <row r="1" ht="14.25">
      <c r="A1" s="21" t="s">
        <v>1166</v>
      </c>
    </row>
    <row r="2" spans="1:2" ht="46.5" customHeight="1">
      <c r="A2" s="23" t="s">
        <v>1167</v>
      </c>
      <c r="B2" s="23"/>
    </row>
    <row r="3" spans="1:2" ht="14.25">
      <c r="A3" s="173"/>
      <c r="B3" s="173"/>
    </row>
    <row r="4" spans="1:2" ht="27" customHeight="1">
      <c r="A4" s="24"/>
      <c r="B4" s="25" t="s">
        <v>33</v>
      </c>
    </row>
    <row r="5" spans="1:2" ht="39.75" customHeight="1">
      <c r="A5" s="183" t="s">
        <v>34</v>
      </c>
      <c r="B5" s="90" t="s">
        <v>35</v>
      </c>
    </row>
    <row r="6" spans="1:2" ht="30" customHeight="1">
      <c r="A6" s="91" t="s">
        <v>36</v>
      </c>
      <c r="B6" s="33">
        <v>256376</v>
      </c>
    </row>
    <row r="7" spans="1:2" ht="30" customHeight="1">
      <c r="A7" s="31" t="s">
        <v>37</v>
      </c>
      <c r="B7" s="33">
        <v>383619</v>
      </c>
    </row>
    <row r="8" spans="1:2" ht="30" customHeight="1">
      <c r="A8" s="31" t="s">
        <v>38</v>
      </c>
      <c r="B8" s="33">
        <v>39803</v>
      </c>
    </row>
    <row r="9" spans="1:2" ht="30" customHeight="1">
      <c r="A9" s="31" t="s">
        <v>39</v>
      </c>
      <c r="B9" s="33">
        <v>318030</v>
      </c>
    </row>
    <row r="10" spans="1:2" ht="30" customHeight="1">
      <c r="A10" s="31" t="s">
        <v>40</v>
      </c>
      <c r="B10" s="33">
        <v>25786</v>
      </c>
    </row>
    <row r="11" spans="1:2" ht="30" customHeight="1">
      <c r="A11" s="31" t="s">
        <v>1168</v>
      </c>
      <c r="B11" s="33">
        <v>156199</v>
      </c>
    </row>
    <row r="12" spans="1:2" ht="30" customHeight="1">
      <c r="A12" s="31" t="s">
        <v>42</v>
      </c>
      <c r="B12" s="184">
        <v>16209</v>
      </c>
    </row>
    <row r="13" spans="1:2" ht="30" customHeight="1">
      <c r="A13" s="31" t="s">
        <v>43</v>
      </c>
      <c r="B13" s="33">
        <v>92339</v>
      </c>
    </row>
    <row r="14" spans="1:2" ht="30" customHeight="1">
      <c r="A14" s="87" t="s">
        <v>44</v>
      </c>
      <c r="B14" s="185">
        <v>30890</v>
      </c>
    </row>
    <row r="15" spans="1:2" ht="39.75" customHeight="1">
      <c r="A15" s="36" t="s">
        <v>45</v>
      </c>
      <c r="B15" s="37">
        <f>B6+B7+B11+B12+B13+B14</f>
        <v>935632</v>
      </c>
    </row>
    <row r="16" spans="1:2" ht="30" customHeight="1">
      <c r="A16" s="38"/>
      <c r="B16" s="38"/>
    </row>
    <row r="17" spans="1:2" ht="30" customHeight="1">
      <c r="A17" s="38"/>
      <c r="B17" s="38"/>
    </row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2:B2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A2" sqref="A2:F2"/>
    </sheetView>
  </sheetViews>
  <sheetFormatPr defaultColWidth="9.125" defaultRowHeight="14.25"/>
  <cols>
    <col min="1" max="1" width="25.625" style="174" customWidth="1"/>
    <col min="2" max="4" width="12.625" style="174" customWidth="1"/>
    <col min="5" max="5" width="12.625" style="174" hidden="1" customWidth="1"/>
    <col min="6" max="6" width="12.625" style="0" customWidth="1"/>
    <col min="7" max="252" width="9.125" style="0" customWidth="1"/>
  </cols>
  <sheetData>
    <row r="1" spans="1:5" ht="14.25">
      <c r="A1" s="21" t="s">
        <v>1169</v>
      </c>
      <c r="B1"/>
      <c r="C1"/>
      <c r="D1"/>
      <c r="E1"/>
    </row>
    <row r="2" spans="1:6" s="124" customFormat="1" ht="33.75" customHeight="1">
      <c r="A2" s="161" t="s">
        <v>1170</v>
      </c>
      <c r="B2" s="161"/>
      <c r="C2" s="161"/>
      <c r="D2" s="161"/>
      <c r="E2" s="161"/>
      <c r="F2" s="161"/>
    </row>
    <row r="3" spans="1:6" s="124" customFormat="1" ht="19.5" customHeight="1">
      <c r="A3" s="162" t="s">
        <v>48</v>
      </c>
      <c r="B3" s="162"/>
      <c r="C3" s="162"/>
      <c r="D3" s="162"/>
      <c r="E3" s="162"/>
      <c r="F3" s="162"/>
    </row>
    <row r="4" spans="1:6" s="124" customFormat="1" ht="24.75" customHeight="1">
      <c r="A4" s="175" t="s">
        <v>1171</v>
      </c>
      <c r="B4" s="175" t="s">
        <v>50</v>
      </c>
      <c r="C4" s="175" t="s">
        <v>51</v>
      </c>
      <c r="D4" s="176" t="s">
        <v>1172</v>
      </c>
      <c r="E4" s="177" t="s">
        <v>1173</v>
      </c>
      <c r="F4" s="176" t="s">
        <v>1174</v>
      </c>
    </row>
    <row r="5" spans="1:6" s="124" customFormat="1" ht="19.5" customHeight="1">
      <c r="A5" s="178" t="s">
        <v>55</v>
      </c>
      <c r="B5" s="166">
        <v>137897</v>
      </c>
      <c r="C5" s="166">
        <v>144231</v>
      </c>
      <c r="D5" s="167">
        <f aca="true" t="shared" si="0" ref="D5:D22">C5/B5*100</f>
        <v>104.59328339267715</v>
      </c>
      <c r="E5" s="166">
        <f>SUM(E6:E17)</f>
        <v>122799</v>
      </c>
      <c r="F5" s="179">
        <f aca="true" t="shared" si="1" ref="F5:F26">C5/E5*100</f>
        <v>117.45291085432292</v>
      </c>
    </row>
    <row r="6" spans="1:6" s="124" customFormat="1" ht="19.5" customHeight="1">
      <c r="A6" s="178" t="s">
        <v>56</v>
      </c>
      <c r="B6" s="166">
        <v>50520</v>
      </c>
      <c r="C6" s="166">
        <v>49561</v>
      </c>
      <c r="D6" s="167">
        <f t="shared" si="0"/>
        <v>98.10174188440222</v>
      </c>
      <c r="E6" s="166">
        <v>42862</v>
      </c>
      <c r="F6" s="179">
        <f t="shared" si="1"/>
        <v>115.62922868741543</v>
      </c>
    </row>
    <row r="7" spans="1:6" s="124" customFormat="1" ht="19.5" customHeight="1">
      <c r="A7" s="178" t="s">
        <v>57</v>
      </c>
      <c r="B7" s="166">
        <v>13130</v>
      </c>
      <c r="C7" s="166">
        <v>13439</v>
      </c>
      <c r="D7" s="167">
        <f t="shared" si="0"/>
        <v>102.35338918507236</v>
      </c>
      <c r="E7" s="166">
        <v>9999</v>
      </c>
      <c r="F7" s="179">
        <f t="shared" si="1"/>
        <v>134.4034403440344</v>
      </c>
    </row>
    <row r="8" spans="1:6" s="124" customFormat="1" ht="19.5" customHeight="1">
      <c r="A8" s="178" t="s">
        <v>58</v>
      </c>
      <c r="B8" s="166">
        <v>7550</v>
      </c>
      <c r="C8" s="166">
        <v>6659</v>
      </c>
      <c r="D8" s="167">
        <f t="shared" si="0"/>
        <v>88.19867549668874</v>
      </c>
      <c r="E8" s="166">
        <v>5416</v>
      </c>
      <c r="F8" s="179">
        <f t="shared" si="1"/>
        <v>122.95051698670605</v>
      </c>
    </row>
    <row r="9" spans="1:6" s="124" customFormat="1" ht="19.5" customHeight="1">
      <c r="A9" s="178" t="s">
        <v>59</v>
      </c>
      <c r="B9" s="166">
        <v>232</v>
      </c>
      <c r="C9" s="166">
        <v>178</v>
      </c>
      <c r="D9" s="167">
        <f t="shared" si="0"/>
        <v>76.72413793103449</v>
      </c>
      <c r="E9" s="166">
        <v>192</v>
      </c>
      <c r="F9" s="179">
        <f t="shared" si="1"/>
        <v>92.70833333333334</v>
      </c>
    </row>
    <row r="10" spans="1:6" s="124" customFormat="1" ht="19.5" customHeight="1">
      <c r="A10" s="178" t="s">
        <v>60</v>
      </c>
      <c r="B10" s="166">
        <v>17415</v>
      </c>
      <c r="C10" s="166">
        <v>17554</v>
      </c>
      <c r="D10" s="167">
        <f t="shared" si="0"/>
        <v>100.79816250358886</v>
      </c>
      <c r="E10" s="166">
        <v>17157</v>
      </c>
      <c r="F10" s="179">
        <f t="shared" si="1"/>
        <v>102.31392434574809</v>
      </c>
    </row>
    <row r="11" spans="1:6" s="124" customFormat="1" ht="19.5" customHeight="1">
      <c r="A11" s="178" t="s">
        <v>61</v>
      </c>
      <c r="B11" s="166">
        <v>4910</v>
      </c>
      <c r="C11" s="166">
        <v>3647</v>
      </c>
      <c r="D11" s="167">
        <f t="shared" si="0"/>
        <v>74.27698574338085</v>
      </c>
      <c r="E11" s="166">
        <v>4199</v>
      </c>
      <c r="F11" s="179">
        <f t="shared" si="1"/>
        <v>86.8540128602048</v>
      </c>
    </row>
    <row r="12" spans="1:6" s="124" customFormat="1" ht="19.5" customHeight="1">
      <c r="A12" s="178" t="s">
        <v>62</v>
      </c>
      <c r="B12" s="166">
        <v>2480</v>
      </c>
      <c r="C12" s="166">
        <v>2222</v>
      </c>
      <c r="D12" s="167">
        <f t="shared" si="0"/>
        <v>89.59677419354838</v>
      </c>
      <c r="E12" s="166">
        <v>2256</v>
      </c>
      <c r="F12" s="179">
        <f t="shared" si="1"/>
        <v>98.49290780141844</v>
      </c>
    </row>
    <row r="13" spans="1:6" s="124" customFormat="1" ht="19.5" customHeight="1">
      <c r="A13" s="178" t="s">
        <v>63</v>
      </c>
      <c r="B13" s="166">
        <v>4960</v>
      </c>
      <c r="C13" s="166">
        <v>2735</v>
      </c>
      <c r="D13" s="167">
        <f t="shared" si="0"/>
        <v>55.141129032258064</v>
      </c>
      <c r="E13" s="166">
        <v>4405</v>
      </c>
      <c r="F13" s="179">
        <f t="shared" si="1"/>
        <v>62.08853575482406</v>
      </c>
    </row>
    <row r="14" spans="1:6" s="124" customFormat="1" ht="19.5" customHeight="1">
      <c r="A14" s="178" t="s">
        <v>64</v>
      </c>
      <c r="B14" s="166">
        <v>7880</v>
      </c>
      <c r="C14" s="166">
        <v>11262</v>
      </c>
      <c r="D14" s="167">
        <f t="shared" si="0"/>
        <v>142.91878172588832</v>
      </c>
      <c r="E14" s="166">
        <v>7181</v>
      </c>
      <c r="F14" s="179">
        <f t="shared" si="1"/>
        <v>156.8305249965186</v>
      </c>
    </row>
    <row r="15" spans="1:6" s="124" customFormat="1" ht="19.5" customHeight="1">
      <c r="A15" s="178" t="s">
        <v>65</v>
      </c>
      <c r="B15" s="166">
        <v>3600</v>
      </c>
      <c r="C15" s="166">
        <v>3463</v>
      </c>
      <c r="D15" s="167">
        <f t="shared" si="0"/>
        <v>96.19444444444444</v>
      </c>
      <c r="E15" s="166">
        <v>3026</v>
      </c>
      <c r="F15" s="179">
        <f t="shared" si="1"/>
        <v>114.4415069398546</v>
      </c>
    </row>
    <row r="16" spans="1:6" s="124" customFormat="1" ht="19.5" customHeight="1">
      <c r="A16" s="178" t="s">
        <v>66</v>
      </c>
      <c r="B16" s="166">
        <v>8560</v>
      </c>
      <c r="C16" s="166">
        <v>2469</v>
      </c>
      <c r="D16" s="167">
        <f t="shared" si="0"/>
        <v>28.843457943925234</v>
      </c>
      <c r="E16" s="166">
        <v>9453</v>
      </c>
      <c r="F16" s="179">
        <f t="shared" si="1"/>
        <v>26.118692478578232</v>
      </c>
    </row>
    <row r="17" spans="1:6" s="124" customFormat="1" ht="19.5" customHeight="1">
      <c r="A17" s="178" t="s">
        <v>67</v>
      </c>
      <c r="B17" s="166">
        <v>16660</v>
      </c>
      <c r="C17" s="166">
        <v>30706</v>
      </c>
      <c r="D17" s="167">
        <f t="shared" si="0"/>
        <v>184.3097238895558</v>
      </c>
      <c r="E17" s="166">
        <v>16653</v>
      </c>
      <c r="F17" s="179">
        <f t="shared" si="1"/>
        <v>184.38719750195162</v>
      </c>
    </row>
    <row r="18" spans="1:6" s="124" customFormat="1" ht="19.5" customHeight="1">
      <c r="A18" s="178" t="s">
        <v>69</v>
      </c>
      <c r="B18" s="166"/>
      <c r="C18" s="166">
        <v>336</v>
      </c>
      <c r="D18" s="167"/>
      <c r="E18" s="166"/>
      <c r="F18" s="179"/>
    </row>
    <row r="19" spans="1:6" s="124" customFormat="1" ht="19.5" customHeight="1">
      <c r="A19" s="178" t="s">
        <v>70</v>
      </c>
      <c r="B19" s="166">
        <v>115000</v>
      </c>
      <c r="C19" s="166">
        <v>112145</v>
      </c>
      <c r="D19" s="167">
        <f t="shared" si="0"/>
        <v>97.51739130434783</v>
      </c>
      <c r="E19" s="166">
        <f>SUM(E20:E25)</f>
        <v>114870</v>
      </c>
      <c r="F19" s="179">
        <f t="shared" si="1"/>
        <v>97.62775311221381</v>
      </c>
    </row>
    <row r="20" spans="1:6" s="124" customFormat="1" ht="19.5" customHeight="1">
      <c r="A20" s="178" t="s">
        <v>71</v>
      </c>
      <c r="B20" s="166">
        <v>15000</v>
      </c>
      <c r="C20" s="166">
        <v>17107</v>
      </c>
      <c r="D20" s="167">
        <f t="shared" si="0"/>
        <v>114.04666666666668</v>
      </c>
      <c r="E20" s="166">
        <v>16656</v>
      </c>
      <c r="F20" s="179">
        <f t="shared" si="1"/>
        <v>102.70773294908741</v>
      </c>
    </row>
    <row r="21" spans="1:6" s="124" customFormat="1" ht="19.5" customHeight="1">
      <c r="A21" s="178" t="s">
        <v>72</v>
      </c>
      <c r="B21" s="166">
        <v>23000</v>
      </c>
      <c r="C21" s="166">
        <v>19571</v>
      </c>
      <c r="D21" s="167">
        <f t="shared" si="0"/>
        <v>85.0913043478261</v>
      </c>
      <c r="E21" s="166">
        <v>22444</v>
      </c>
      <c r="F21" s="179">
        <f t="shared" si="1"/>
        <v>87.19925147032615</v>
      </c>
    </row>
    <row r="22" spans="1:6" s="124" customFormat="1" ht="19.5" customHeight="1">
      <c r="A22" s="178" t="s">
        <v>73</v>
      </c>
      <c r="B22" s="166">
        <v>13000</v>
      </c>
      <c r="C22" s="166">
        <v>18507</v>
      </c>
      <c r="D22" s="167">
        <f t="shared" si="0"/>
        <v>142.36153846153846</v>
      </c>
      <c r="E22" s="166">
        <v>12729</v>
      </c>
      <c r="F22" s="179">
        <f t="shared" si="1"/>
        <v>145.39241102993165</v>
      </c>
    </row>
    <row r="23" spans="1:6" s="124" customFormat="1" ht="19.5" customHeight="1">
      <c r="A23" s="178" t="s">
        <v>74</v>
      </c>
      <c r="B23" s="166">
        <v>0</v>
      </c>
      <c r="C23" s="166">
        <v>0</v>
      </c>
      <c r="D23" s="167"/>
      <c r="E23" s="166">
        <v>0</v>
      </c>
      <c r="F23" s="179" t="e">
        <f t="shared" si="1"/>
        <v>#DIV/0!</v>
      </c>
    </row>
    <row r="24" spans="1:6" s="124" customFormat="1" ht="19.5" customHeight="1">
      <c r="A24" s="178" t="s">
        <v>75</v>
      </c>
      <c r="B24" s="166">
        <v>47500</v>
      </c>
      <c r="C24" s="166">
        <v>37210</v>
      </c>
      <c r="D24" s="167">
        <f>C24/B24*100</f>
        <v>78.33684210526316</v>
      </c>
      <c r="E24" s="166">
        <v>50350</v>
      </c>
      <c r="F24" s="179">
        <f t="shared" si="1"/>
        <v>73.90268123138034</v>
      </c>
    </row>
    <row r="25" spans="1:6" s="124" customFormat="1" ht="19.5" customHeight="1">
      <c r="A25" s="178" t="s">
        <v>76</v>
      </c>
      <c r="B25" s="166">
        <v>16500</v>
      </c>
      <c r="C25" s="166">
        <v>19750</v>
      </c>
      <c r="D25" s="167">
        <f>C25/B25*100</f>
        <v>119.6969696969697</v>
      </c>
      <c r="E25" s="166">
        <v>12691</v>
      </c>
      <c r="F25" s="179">
        <f t="shared" si="1"/>
        <v>155.6220943976046</v>
      </c>
    </row>
    <row r="26" spans="1:6" s="124" customFormat="1" ht="24.75" customHeight="1">
      <c r="A26" s="175" t="s">
        <v>77</v>
      </c>
      <c r="B26" s="175">
        <f>B5+B19</f>
        <v>252897</v>
      </c>
      <c r="C26" s="175">
        <f>C5+C19</f>
        <v>256376</v>
      </c>
      <c r="D26" s="172">
        <f>C26/B26*100</f>
        <v>101.37565886507156</v>
      </c>
      <c r="E26" s="175">
        <f>E5+E19</f>
        <v>237669</v>
      </c>
      <c r="F26" s="180">
        <f t="shared" si="1"/>
        <v>107.8710307191935</v>
      </c>
    </row>
    <row r="27" spans="2:6" s="124" customFormat="1" ht="14.25">
      <c r="B27" s="181"/>
      <c r="C27" s="181"/>
      <c r="D27" s="181"/>
      <c r="E27" s="182"/>
      <c r="F27" s="181"/>
    </row>
  </sheetData>
  <sheetProtection/>
  <mergeCells count="2">
    <mergeCell ref="A2:F2"/>
    <mergeCell ref="A3:F3"/>
  </mergeCells>
  <printOptions horizontalCentered="1"/>
  <pageMargins left="0.2" right="0.2" top="0.98" bottom="0.98" header="0" footer="0"/>
  <pageSetup blackAndWhite="1"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3" sqref="B13"/>
    </sheetView>
  </sheetViews>
  <sheetFormatPr defaultColWidth="9.00390625" defaultRowHeight="14.25"/>
  <cols>
    <col min="1" max="1" width="40.625" style="0" customWidth="1"/>
    <col min="2" max="2" width="30.625" style="0" customWidth="1"/>
  </cols>
  <sheetData>
    <row r="1" ht="14.25">
      <c r="A1" s="21" t="s">
        <v>1175</v>
      </c>
    </row>
    <row r="2" spans="1:2" ht="46.5" customHeight="1">
      <c r="A2" s="23" t="s">
        <v>1176</v>
      </c>
      <c r="B2" s="23"/>
    </row>
    <row r="3" spans="1:2" ht="14.25">
      <c r="A3" s="173"/>
      <c r="B3" s="173"/>
    </row>
    <row r="4" spans="1:2" ht="27" customHeight="1">
      <c r="A4" s="24"/>
      <c r="B4" s="25" t="s">
        <v>33</v>
      </c>
    </row>
    <row r="5" spans="1:2" ht="39.75" customHeight="1">
      <c r="A5" s="89" t="s">
        <v>34</v>
      </c>
      <c r="B5" s="90" t="s">
        <v>35</v>
      </c>
    </row>
    <row r="6" spans="1:2" ht="30" customHeight="1">
      <c r="A6" s="91" t="s">
        <v>80</v>
      </c>
      <c r="B6" s="33">
        <v>753069</v>
      </c>
    </row>
    <row r="7" spans="1:2" ht="30" customHeight="1">
      <c r="A7" s="31" t="s">
        <v>81</v>
      </c>
      <c r="B7" s="33">
        <v>6759</v>
      </c>
    </row>
    <row r="8" spans="1:2" ht="30" customHeight="1">
      <c r="A8" s="31" t="s">
        <v>82</v>
      </c>
      <c r="B8" s="33">
        <v>138199</v>
      </c>
    </row>
    <row r="9" spans="1:2" ht="30" customHeight="1">
      <c r="A9" s="31" t="s">
        <v>83</v>
      </c>
      <c r="B9" s="33">
        <v>3480</v>
      </c>
    </row>
    <row r="10" spans="1:2" ht="30" customHeight="1">
      <c r="A10" s="31" t="s">
        <v>84</v>
      </c>
      <c r="B10" s="33">
        <v>34125</v>
      </c>
    </row>
    <row r="11" spans="1:2" ht="39.75" customHeight="1">
      <c r="A11" s="36" t="s">
        <v>1177</v>
      </c>
      <c r="B11" s="37">
        <f>SUM(B6:B10)</f>
        <v>935632</v>
      </c>
    </row>
    <row r="12" spans="1:2" ht="30" customHeight="1">
      <c r="A12" s="38"/>
      <c r="B12" s="38"/>
    </row>
    <row r="13" spans="1:2" ht="30" customHeight="1">
      <c r="A13" s="38"/>
      <c r="B13" s="38"/>
    </row>
    <row r="14" ht="30" customHeight="1"/>
    <row r="15" ht="30" customHeight="1"/>
    <row r="16" ht="30" customHeight="1"/>
    <row r="17" ht="30" customHeight="1"/>
    <row r="18" ht="30" customHeight="1"/>
  </sheetData>
  <sheetProtection/>
  <mergeCells count="1">
    <mergeCell ref="A2:B2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80"/>
  <sheetViews>
    <sheetView showGridLines="0" showZeros="0" workbookViewId="0" topLeftCell="A1">
      <selection activeCell="A2" sqref="A2:D2"/>
    </sheetView>
  </sheetViews>
  <sheetFormatPr defaultColWidth="9.125" defaultRowHeight="14.25"/>
  <cols>
    <col min="1" max="1" width="35.625" style="111" customWidth="1"/>
    <col min="2" max="4" width="15.625" style="160" customWidth="1"/>
    <col min="5" max="252" width="9.125" style="111" customWidth="1"/>
    <col min="253" max="16384" width="9.125" style="111" customWidth="1"/>
  </cols>
  <sheetData>
    <row r="1" spans="1:4" ht="14.25">
      <c r="A1" s="21" t="s">
        <v>1178</v>
      </c>
      <c r="B1" s="132"/>
      <c r="C1" s="132"/>
      <c r="D1" s="132"/>
    </row>
    <row r="2" spans="1:4" s="124" customFormat="1" ht="28.5" customHeight="1">
      <c r="A2" s="161" t="s">
        <v>1179</v>
      </c>
      <c r="B2" s="161"/>
      <c r="C2" s="161"/>
      <c r="D2" s="161"/>
    </row>
    <row r="3" spans="1:4" s="124" customFormat="1" ht="16.5" customHeight="1">
      <c r="A3" s="162" t="s">
        <v>33</v>
      </c>
      <c r="B3" s="162"/>
      <c r="C3" s="162"/>
      <c r="D3" s="162"/>
    </row>
    <row r="4" spans="1:4" ht="30" customHeight="1">
      <c r="A4" s="163" t="s">
        <v>88</v>
      </c>
      <c r="B4" s="163" t="s">
        <v>51</v>
      </c>
      <c r="C4" s="163" t="s">
        <v>53</v>
      </c>
      <c r="D4" s="164" t="s">
        <v>1180</v>
      </c>
    </row>
    <row r="5" spans="1:4" ht="16.5" customHeight="1">
      <c r="A5" s="165" t="s">
        <v>90</v>
      </c>
      <c r="B5" s="166">
        <f>B6+B18+B27+B39+B51+B62+B73+B85+B94+B104+B119+B128+B139+B151+B161+B174+B181+B188+B197+B203+B210+B218+B225+B231+B237+B243+B249+B255</f>
        <v>65272</v>
      </c>
      <c r="C5" s="166">
        <f>C6+C18+C27+C39+C51+C62+C73+C85+C94+C104+C119+C128+C139+C151+C161+C174+C181+C188+C197+C203+C210+C218+C225+C231+C237+C243+C249+C255</f>
        <v>57843</v>
      </c>
      <c r="D5" s="167">
        <f aca="true" t="shared" si="0" ref="D5:D68">C5/B5*100</f>
        <v>88.61839686236058</v>
      </c>
    </row>
    <row r="6" spans="1:4" ht="16.5" customHeight="1">
      <c r="A6" s="165" t="s">
        <v>91</v>
      </c>
      <c r="B6" s="166">
        <v>2091</v>
      </c>
      <c r="C6" s="166">
        <f>SUM(C7:C17)</f>
        <v>1988</v>
      </c>
      <c r="D6" s="167">
        <f t="shared" si="0"/>
        <v>95.07412721186034</v>
      </c>
    </row>
    <row r="7" spans="1:4" ht="16.5" customHeight="1">
      <c r="A7" s="165" t="s">
        <v>92</v>
      </c>
      <c r="B7" s="166">
        <v>1407</v>
      </c>
      <c r="C7" s="166">
        <v>1170</v>
      </c>
      <c r="D7" s="167">
        <f t="shared" si="0"/>
        <v>83.15565031982942</v>
      </c>
    </row>
    <row r="8" spans="1:4" ht="16.5" customHeight="1">
      <c r="A8" s="165" t="s">
        <v>93</v>
      </c>
      <c r="B8" s="166">
        <v>282</v>
      </c>
      <c r="C8" s="166">
        <v>426</v>
      </c>
      <c r="D8" s="167">
        <f t="shared" si="0"/>
        <v>151.06382978723406</v>
      </c>
    </row>
    <row r="9" spans="1:4" ht="16.5" customHeight="1">
      <c r="A9" s="165" t="s">
        <v>94</v>
      </c>
      <c r="B9" s="166">
        <v>50</v>
      </c>
      <c r="C9" s="166"/>
      <c r="D9" s="167">
        <f t="shared" si="0"/>
        <v>0</v>
      </c>
    </row>
    <row r="10" spans="1:4" ht="16.5" customHeight="1">
      <c r="A10" s="165" t="s">
        <v>95</v>
      </c>
      <c r="B10" s="166">
        <v>267</v>
      </c>
      <c r="C10" s="166"/>
      <c r="D10" s="167">
        <f t="shared" si="0"/>
        <v>0</v>
      </c>
    </row>
    <row r="11" spans="1:4" ht="16.5" customHeight="1">
      <c r="A11" s="165" t="s">
        <v>96</v>
      </c>
      <c r="B11" s="166">
        <v>0</v>
      </c>
      <c r="C11" s="166"/>
      <c r="D11" s="167" t="e">
        <f t="shared" si="0"/>
        <v>#DIV/0!</v>
      </c>
    </row>
    <row r="12" spans="1:4" ht="16.5" customHeight="1">
      <c r="A12" s="165" t="s">
        <v>97</v>
      </c>
      <c r="B12" s="166">
        <v>0</v>
      </c>
      <c r="C12" s="166"/>
      <c r="D12" s="167" t="e">
        <f t="shared" si="0"/>
        <v>#DIV/0!</v>
      </c>
    </row>
    <row r="13" spans="1:4" ht="16.5" customHeight="1">
      <c r="A13" s="165" t="s">
        <v>98</v>
      </c>
      <c r="B13" s="166">
        <v>0</v>
      </c>
      <c r="C13" s="166"/>
      <c r="D13" s="167" t="e">
        <f t="shared" si="0"/>
        <v>#DIV/0!</v>
      </c>
    </row>
    <row r="14" spans="1:4" ht="16.5" customHeight="1">
      <c r="A14" s="165" t="s">
        <v>99</v>
      </c>
      <c r="B14" s="166">
        <v>0</v>
      </c>
      <c r="C14" s="166"/>
      <c r="D14" s="167" t="e">
        <f t="shared" si="0"/>
        <v>#DIV/0!</v>
      </c>
    </row>
    <row r="15" spans="1:4" ht="16.5" customHeight="1">
      <c r="A15" s="165" t="s">
        <v>100</v>
      </c>
      <c r="B15" s="166">
        <v>0</v>
      </c>
      <c r="C15" s="166"/>
      <c r="D15" s="167" t="e">
        <f t="shared" si="0"/>
        <v>#DIV/0!</v>
      </c>
    </row>
    <row r="16" spans="1:4" ht="16.5" customHeight="1">
      <c r="A16" s="165" t="s">
        <v>101</v>
      </c>
      <c r="B16" s="166">
        <v>22</v>
      </c>
      <c r="C16" s="166"/>
      <c r="D16" s="167">
        <f t="shared" si="0"/>
        <v>0</v>
      </c>
    </row>
    <row r="17" spans="1:4" ht="16.5" customHeight="1">
      <c r="A17" s="165" t="s">
        <v>102</v>
      </c>
      <c r="B17" s="166">
        <v>63</v>
      </c>
      <c r="C17" s="166">
        <v>392</v>
      </c>
      <c r="D17" s="167">
        <f t="shared" si="0"/>
        <v>622.2222222222223</v>
      </c>
    </row>
    <row r="18" spans="1:4" ht="16.5" customHeight="1">
      <c r="A18" s="165" t="s">
        <v>103</v>
      </c>
      <c r="B18" s="166">
        <v>1448</v>
      </c>
      <c r="C18" s="166">
        <f>SUM(C19:C26)</f>
        <v>1397</v>
      </c>
      <c r="D18" s="167">
        <f t="shared" si="0"/>
        <v>96.47790055248619</v>
      </c>
    </row>
    <row r="19" spans="1:4" ht="16.5" customHeight="1">
      <c r="A19" s="165" t="s">
        <v>92</v>
      </c>
      <c r="B19" s="166">
        <v>1110</v>
      </c>
      <c r="C19" s="166">
        <v>796</v>
      </c>
      <c r="D19" s="167">
        <f t="shared" si="0"/>
        <v>71.71171171171171</v>
      </c>
    </row>
    <row r="20" spans="1:4" ht="16.5" customHeight="1">
      <c r="A20" s="165" t="s">
        <v>93</v>
      </c>
      <c r="B20" s="166">
        <v>108</v>
      </c>
      <c r="C20" s="166">
        <v>161</v>
      </c>
      <c r="D20" s="167">
        <f t="shared" si="0"/>
        <v>149.07407407407408</v>
      </c>
    </row>
    <row r="21" spans="1:4" ht="16.5" customHeight="1">
      <c r="A21" s="165" t="s">
        <v>94</v>
      </c>
      <c r="B21" s="166">
        <v>0</v>
      </c>
      <c r="C21" s="166">
        <v>0</v>
      </c>
      <c r="D21" s="167" t="e">
        <f t="shared" si="0"/>
        <v>#DIV/0!</v>
      </c>
    </row>
    <row r="22" spans="1:4" ht="16.5" customHeight="1">
      <c r="A22" s="165" t="s">
        <v>104</v>
      </c>
      <c r="B22" s="166">
        <v>178</v>
      </c>
      <c r="C22" s="166">
        <v>0</v>
      </c>
      <c r="D22" s="167">
        <f t="shared" si="0"/>
        <v>0</v>
      </c>
    </row>
    <row r="23" spans="1:4" ht="16.5" customHeight="1">
      <c r="A23" s="165" t="s">
        <v>105</v>
      </c>
      <c r="B23" s="166">
        <v>0</v>
      </c>
      <c r="C23" s="166">
        <v>0</v>
      </c>
      <c r="D23" s="167" t="e">
        <f t="shared" si="0"/>
        <v>#DIV/0!</v>
      </c>
    </row>
    <row r="24" spans="1:4" ht="16.5" customHeight="1">
      <c r="A24" s="165" t="s">
        <v>106</v>
      </c>
      <c r="B24" s="166">
        <v>0</v>
      </c>
      <c r="C24" s="166">
        <v>0</v>
      </c>
      <c r="D24" s="167" t="e">
        <f t="shared" si="0"/>
        <v>#DIV/0!</v>
      </c>
    </row>
    <row r="25" spans="1:4" ht="16.5" customHeight="1">
      <c r="A25" s="165" t="s">
        <v>101</v>
      </c>
      <c r="B25" s="166">
        <v>0</v>
      </c>
      <c r="C25" s="166">
        <v>0</v>
      </c>
      <c r="D25" s="167" t="e">
        <f t="shared" si="0"/>
        <v>#DIV/0!</v>
      </c>
    </row>
    <row r="26" spans="1:4" ht="16.5" customHeight="1">
      <c r="A26" s="165" t="s">
        <v>107</v>
      </c>
      <c r="B26" s="166">
        <v>52</v>
      </c>
      <c r="C26" s="166">
        <v>440</v>
      </c>
      <c r="D26" s="167">
        <f t="shared" si="0"/>
        <v>846.1538461538462</v>
      </c>
    </row>
    <row r="27" spans="1:4" ht="16.5" customHeight="1">
      <c r="A27" s="165" t="s">
        <v>108</v>
      </c>
      <c r="B27" s="166">
        <v>7194</v>
      </c>
      <c r="C27" s="166">
        <f>SUM(C28:C38)</f>
        <v>7131</v>
      </c>
      <c r="D27" s="167">
        <f t="shared" si="0"/>
        <v>99.12427022518766</v>
      </c>
    </row>
    <row r="28" spans="1:4" ht="16.5" customHeight="1">
      <c r="A28" s="165" t="s">
        <v>92</v>
      </c>
      <c r="B28" s="166">
        <v>2575</v>
      </c>
      <c r="C28" s="166">
        <v>2702</v>
      </c>
      <c r="D28" s="167">
        <f t="shared" si="0"/>
        <v>104.93203883495146</v>
      </c>
    </row>
    <row r="29" spans="1:4" ht="16.5" customHeight="1">
      <c r="A29" s="165" t="s">
        <v>93</v>
      </c>
      <c r="B29" s="166">
        <v>1126</v>
      </c>
      <c r="C29" s="166">
        <v>491</v>
      </c>
      <c r="D29" s="167">
        <f t="shared" si="0"/>
        <v>43.6056838365897</v>
      </c>
    </row>
    <row r="30" spans="1:4" ht="16.5" customHeight="1">
      <c r="A30" s="165" t="s">
        <v>94</v>
      </c>
      <c r="B30" s="166">
        <v>0</v>
      </c>
      <c r="C30" s="166">
        <v>0</v>
      </c>
      <c r="D30" s="167" t="e">
        <f t="shared" si="0"/>
        <v>#DIV/0!</v>
      </c>
    </row>
    <row r="31" spans="1:4" ht="16.5" customHeight="1">
      <c r="A31" s="165" t="s">
        <v>109</v>
      </c>
      <c r="B31" s="166">
        <v>71</v>
      </c>
      <c r="C31" s="166">
        <v>0</v>
      </c>
      <c r="D31" s="167">
        <f t="shared" si="0"/>
        <v>0</v>
      </c>
    </row>
    <row r="32" spans="1:4" ht="16.5" customHeight="1">
      <c r="A32" s="165" t="s">
        <v>110</v>
      </c>
      <c r="B32" s="166">
        <v>20</v>
      </c>
      <c r="C32" s="166">
        <v>0</v>
      </c>
      <c r="D32" s="167">
        <f t="shared" si="0"/>
        <v>0</v>
      </c>
    </row>
    <row r="33" spans="1:4" ht="16.5" customHeight="1">
      <c r="A33" s="165" t="s">
        <v>111</v>
      </c>
      <c r="B33" s="166">
        <v>4</v>
      </c>
      <c r="C33" s="166">
        <v>4</v>
      </c>
      <c r="D33" s="167">
        <f t="shared" si="0"/>
        <v>100</v>
      </c>
    </row>
    <row r="34" spans="1:4" ht="16.5" customHeight="1">
      <c r="A34" s="165" t="s">
        <v>112</v>
      </c>
      <c r="B34" s="166">
        <v>161</v>
      </c>
      <c r="C34" s="166">
        <v>227</v>
      </c>
      <c r="D34" s="167">
        <f t="shared" si="0"/>
        <v>140.9937888198758</v>
      </c>
    </row>
    <row r="35" spans="1:4" ht="16.5" customHeight="1">
      <c r="A35" s="165" t="s">
        <v>113</v>
      </c>
      <c r="B35" s="166">
        <v>792</v>
      </c>
      <c r="C35" s="166">
        <v>1053</v>
      </c>
      <c r="D35" s="167">
        <f t="shared" si="0"/>
        <v>132.95454545454547</v>
      </c>
    </row>
    <row r="36" spans="1:4" ht="16.5" customHeight="1">
      <c r="A36" s="165" t="s">
        <v>114</v>
      </c>
      <c r="B36" s="166">
        <v>0</v>
      </c>
      <c r="C36" s="166">
        <v>0</v>
      </c>
      <c r="D36" s="167" t="e">
        <f t="shared" si="0"/>
        <v>#DIV/0!</v>
      </c>
    </row>
    <row r="37" spans="1:4" ht="16.5" customHeight="1">
      <c r="A37" s="165" t="s">
        <v>101</v>
      </c>
      <c r="B37" s="166">
        <v>208</v>
      </c>
      <c r="C37" s="166">
        <v>0</v>
      </c>
      <c r="D37" s="167">
        <f t="shared" si="0"/>
        <v>0</v>
      </c>
    </row>
    <row r="38" spans="1:4" ht="16.5" customHeight="1">
      <c r="A38" s="165" t="s">
        <v>115</v>
      </c>
      <c r="B38" s="166">
        <v>2237</v>
      </c>
      <c r="C38" s="166">
        <v>2654</v>
      </c>
      <c r="D38" s="167">
        <f t="shared" si="0"/>
        <v>118.6410371032633</v>
      </c>
    </row>
    <row r="39" spans="1:4" ht="16.5" customHeight="1">
      <c r="A39" s="165" t="s">
        <v>116</v>
      </c>
      <c r="B39" s="166">
        <v>4438</v>
      </c>
      <c r="C39" s="166">
        <f>SUM(C40:C50)</f>
        <v>3702</v>
      </c>
      <c r="D39" s="167">
        <f t="shared" si="0"/>
        <v>83.41595313204147</v>
      </c>
    </row>
    <row r="40" spans="1:4" ht="16.5" customHeight="1">
      <c r="A40" s="165" t="s">
        <v>92</v>
      </c>
      <c r="B40" s="166">
        <v>1192</v>
      </c>
      <c r="C40" s="166">
        <v>875</v>
      </c>
      <c r="D40" s="167">
        <f t="shared" si="0"/>
        <v>73.40604026845638</v>
      </c>
    </row>
    <row r="41" spans="1:4" ht="16.5" customHeight="1">
      <c r="A41" s="165" t="s">
        <v>93</v>
      </c>
      <c r="B41" s="166">
        <v>188</v>
      </c>
      <c r="C41" s="166">
        <v>235</v>
      </c>
      <c r="D41" s="167">
        <f t="shared" si="0"/>
        <v>125</v>
      </c>
    </row>
    <row r="42" spans="1:4" ht="16.5" customHeight="1">
      <c r="A42" s="165" t="s">
        <v>94</v>
      </c>
      <c r="B42" s="166">
        <v>100</v>
      </c>
      <c r="C42" s="166">
        <v>0</v>
      </c>
      <c r="D42" s="167">
        <f t="shared" si="0"/>
        <v>0</v>
      </c>
    </row>
    <row r="43" spans="1:4" ht="16.5" customHeight="1">
      <c r="A43" s="165" t="s">
        <v>117</v>
      </c>
      <c r="B43" s="166">
        <v>649</v>
      </c>
      <c r="C43" s="166">
        <v>205</v>
      </c>
      <c r="D43" s="167">
        <f t="shared" si="0"/>
        <v>31.587057010785824</v>
      </c>
    </row>
    <row r="44" spans="1:4" ht="16.5" customHeight="1">
      <c r="A44" s="165" t="s">
        <v>118</v>
      </c>
      <c r="B44" s="166">
        <v>5</v>
      </c>
      <c r="C44" s="166">
        <v>0</v>
      </c>
      <c r="D44" s="167">
        <f t="shared" si="0"/>
        <v>0</v>
      </c>
    </row>
    <row r="45" spans="1:4" ht="16.5" customHeight="1">
      <c r="A45" s="165" t="s">
        <v>119</v>
      </c>
      <c r="B45" s="166">
        <v>0</v>
      </c>
      <c r="C45" s="166">
        <v>0</v>
      </c>
      <c r="D45" s="167" t="e">
        <f t="shared" si="0"/>
        <v>#DIV/0!</v>
      </c>
    </row>
    <row r="46" spans="1:4" ht="16.5" customHeight="1">
      <c r="A46" s="165" t="s">
        <v>120</v>
      </c>
      <c r="B46" s="166">
        <v>0</v>
      </c>
      <c r="C46" s="166">
        <v>0</v>
      </c>
      <c r="D46" s="167" t="e">
        <f t="shared" si="0"/>
        <v>#DIV/0!</v>
      </c>
    </row>
    <row r="47" spans="1:4" ht="16.5" customHeight="1">
      <c r="A47" s="165" t="s">
        <v>121</v>
      </c>
      <c r="B47" s="166">
        <v>113</v>
      </c>
      <c r="C47" s="166">
        <v>50</v>
      </c>
      <c r="D47" s="167">
        <f t="shared" si="0"/>
        <v>44.24778761061947</v>
      </c>
    </row>
    <row r="48" spans="1:4" ht="16.5" customHeight="1">
      <c r="A48" s="165" t="s">
        <v>122</v>
      </c>
      <c r="B48" s="166">
        <v>0</v>
      </c>
      <c r="C48" s="166">
        <v>0</v>
      </c>
      <c r="D48" s="167" t="e">
        <f t="shared" si="0"/>
        <v>#DIV/0!</v>
      </c>
    </row>
    <row r="49" spans="1:4" ht="16.5" customHeight="1">
      <c r="A49" s="165" t="s">
        <v>101</v>
      </c>
      <c r="B49" s="166">
        <v>597</v>
      </c>
      <c r="C49" s="166">
        <v>749</v>
      </c>
      <c r="D49" s="167">
        <f t="shared" si="0"/>
        <v>125.46063651591291</v>
      </c>
    </row>
    <row r="50" spans="1:4" ht="16.5" customHeight="1">
      <c r="A50" s="165" t="s">
        <v>123</v>
      </c>
      <c r="B50" s="166">
        <v>1594</v>
      </c>
      <c r="C50" s="166">
        <v>1588</v>
      </c>
      <c r="D50" s="167">
        <f t="shared" si="0"/>
        <v>99.62358845671268</v>
      </c>
    </row>
    <row r="51" spans="1:4" ht="16.5" customHeight="1">
      <c r="A51" s="165" t="s">
        <v>124</v>
      </c>
      <c r="B51" s="166">
        <v>1332</v>
      </c>
      <c r="C51" s="166">
        <f>SUM(C52:C61)</f>
        <v>1015</v>
      </c>
      <c r="D51" s="167">
        <f t="shared" si="0"/>
        <v>76.2012012012012</v>
      </c>
    </row>
    <row r="52" spans="1:4" ht="16.5" customHeight="1">
      <c r="A52" s="165" t="s">
        <v>92</v>
      </c>
      <c r="B52" s="166">
        <v>554</v>
      </c>
      <c r="C52" s="166">
        <v>668</v>
      </c>
      <c r="D52" s="167">
        <f t="shared" si="0"/>
        <v>120.57761732851986</v>
      </c>
    </row>
    <row r="53" spans="1:4" ht="16.5" customHeight="1">
      <c r="A53" s="165" t="s">
        <v>93</v>
      </c>
      <c r="B53" s="166">
        <v>284</v>
      </c>
      <c r="C53" s="166">
        <v>26</v>
      </c>
      <c r="D53" s="167">
        <f t="shared" si="0"/>
        <v>9.15492957746479</v>
      </c>
    </row>
    <row r="54" spans="1:4" ht="16.5" customHeight="1">
      <c r="A54" s="165" t="s">
        <v>94</v>
      </c>
      <c r="B54" s="166">
        <v>0</v>
      </c>
      <c r="C54" s="166">
        <v>5</v>
      </c>
      <c r="D54" s="167" t="e">
        <f t="shared" si="0"/>
        <v>#DIV/0!</v>
      </c>
    </row>
    <row r="55" spans="1:4" ht="16.5" customHeight="1">
      <c r="A55" s="165" t="s">
        <v>125</v>
      </c>
      <c r="B55" s="166">
        <v>0</v>
      </c>
      <c r="C55" s="166">
        <v>45</v>
      </c>
      <c r="D55" s="167" t="e">
        <f t="shared" si="0"/>
        <v>#DIV/0!</v>
      </c>
    </row>
    <row r="56" spans="1:4" ht="16.5" customHeight="1">
      <c r="A56" s="165" t="s">
        <v>126</v>
      </c>
      <c r="B56" s="166">
        <v>76</v>
      </c>
      <c r="C56" s="166">
        <v>37</v>
      </c>
      <c r="D56" s="167">
        <f t="shared" si="0"/>
        <v>48.68421052631579</v>
      </c>
    </row>
    <row r="57" spans="1:4" ht="16.5" customHeight="1">
      <c r="A57" s="165" t="s">
        <v>127</v>
      </c>
      <c r="B57" s="166">
        <v>0</v>
      </c>
      <c r="C57" s="166">
        <v>0</v>
      </c>
      <c r="D57" s="167" t="e">
        <f t="shared" si="0"/>
        <v>#DIV/0!</v>
      </c>
    </row>
    <row r="58" spans="1:4" ht="16.5" customHeight="1">
      <c r="A58" s="165" t="s">
        <v>128</v>
      </c>
      <c r="B58" s="166">
        <v>0</v>
      </c>
      <c r="C58" s="166">
        <v>0</v>
      </c>
      <c r="D58" s="167" t="e">
        <f t="shared" si="0"/>
        <v>#DIV/0!</v>
      </c>
    </row>
    <row r="59" spans="1:4" ht="16.5" customHeight="1">
      <c r="A59" s="165" t="s">
        <v>129</v>
      </c>
      <c r="B59" s="166">
        <v>118</v>
      </c>
      <c r="C59" s="166">
        <v>95</v>
      </c>
      <c r="D59" s="167">
        <f t="shared" si="0"/>
        <v>80.50847457627118</v>
      </c>
    </row>
    <row r="60" spans="1:4" ht="16.5" customHeight="1">
      <c r="A60" s="165" t="s">
        <v>101</v>
      </c>
      <c r="B60" s="166">
        <v>0</v>
      </c>
      <c r="C60" s="166">
        <v>0</v>
      </c>
      <c r="D60" s="167" t="e">
        <f t="shared" si="0"/>
        <v>#DIV/0!</v>
      </c>
    </row>
    <row r="61" spans="1:4" ht="16.5" customHeight="1">
      <c r="A61" s="165" t="s">
        <v>130</v>
      </c>
      <c r="B61" s="166">
        <v>300</v>
      </c>
      <c r="C61" s="166">
        <v>139</v>
      </c>
      <c r="D61" s="167">
        <f t="shared" si="0"/>
        <v>46.33333333333333</v>
      </c>
    </row>
    <row r="62" spans="1:4" ht="16.5" customHeight="1">
      <c r="A62" s="165" t="s">
        <v>131</v>
      </c>
      <c r="B62" s="166">
        <v>3989</v>
      </c>
      <c r="C62" s="166">
        <f>SUM(C63:C72)</f>
        <v>4828</v>
      </c>
      <c r="D62" s="167">
        <f t="shared" si="0"/>
        <v>121.03284031085487</v>
      </c>
    </row>
    <row r="63" spans="1:4" ht="16.5" customHeight="1">
      <c r="A63" s="165" t="s">
        <v>92</v>
      </c>
      <c r="B63" s="166">
        <v>1843</v>
      </c>
      <c r="C63" s="166">
        <v>2165</v>
      </c>
      <c r="D63" s="167">
        <f t="shared" si="0"/>
        <v>117.47151383613674</v>
      </c>
    </row>
    <row r="64" spans="1:4" ht="16.5" customHeight="1">
      <c r="A64" s="165" t="s">
        <v>93</v>
      </c>
      <c r="B64" s="166">
        <v>146</v>
      </c>
      <c r="C64" s="166">
        <v>621</v>
      </c>
      <c r="D64" s="167">
        <f t="shared" si="0"/>
        <v>425.3424657534247</v>
      </c>
    </row>
    <row r="65" spans="1:4" ht="16.5" customHeight="1">
      <c r="A65" s="165" t="s">
        <v>94</v>
      </c>
      <c r="B65" s="166">
        <v>12</v>
      </c>
      <c r="C65" s="166">
        <v>0</v>
      </c>
      <c r="D65" s="167">
        <f t="shared" si="0"/>
        <v>0</v>
      </c>
    </row>
    <row r="66" spans="1:4" ht="16.5" customHeight="1">
      <c r="A66" s="165" t="s">
        <v>132</v>
      </c>
      <c r="B66" s="166">
        <v>0</v>
      </c>
      <c r="C66" s="166">
        <v>0</v>
      </c>
      <c r="D66" s="167" t="e">
        <f t="shared" si="0"/>
        <v>#DIV/0!</v>
      </c>
    </row>
    <row r="67" spans="1:4" ht="16.5" customHeight="1">
      <c r="A67" s="165" t="s">
        <v>133</v>
      </c>
      <c r="B67" s="166">
        <v>333</v>
      </c>
      <c r="C67" s="166">
        <v>100</v>
      </c>
      <c r="D67" s="167">
        <f t="shared" si="0"/>
        <v>30.03003003003003</v>
      </c>
    </row>
    <row r="68" spans="1:4" ht="16.5" customHeight="1">
      <c r="A68" s="165" t="s">
        <v>134</v>
      </c>
      <c r="B68" s="166">
        <v>0</v>
      </c>
      <c r="C68" s="166">
        <v>0</v>
      </c>
      <c r="D68" s="167" t="e">
        <f t="shared" si="0"/>
        <v>#DIV/0!</v>
      </c>
    </row>
    <row r="69" spans="1:4" ht="16.5" customHeight="1">
      <c r="A69" s="165" t="s">
        <v>135</v>
      </c>
      <c r="B69" s="166">
        <v>450</v>
      </c>
      <c r="C69" s="166">
        <v>650</v>
      </c>
      <c r="D69" s="167">
        <f aca="true" t="shared" si="1" ref="D69:D132">C69/B69*100</f>
        <v>144.44444444444443</v>
      </c>
    </row>
    <row r="70" spans="1:4" ht="16.5" customHeight="1">
      <c r="A70" s="165" t="s">
        <v>136</v>
      </c>
      <c r="B70" s="166">
        <v>213</v>
      </c>
      <c r="C70" s="166">
        <v>23</v>
      </c>
      <c r="D70" s="167">
        <f t="shared" si="1"/>
        <v>10.7981220657277</v>
      </c>
    </row>
    <row r="71" spans="1:4" ht="16.5" customHeight="1">
      <c r="A71" s="165" t="s">
        <v>101</v>
      </c>
      <c r="B71" s="166">
        <v>0</v>
      </c>
      <c r="C71" s="166">
        <v>0</v>
      </c>
      <c r="D71" s="167" t="e">
        <f t="shared" si="1"/>
        <v>#DIV/0!</v>
      </c>
    </row>
    <row r="72" spans="1:4" ht="16.5" customHeight="1">
      <c r="A72" s="165" t="s">
        <v>137</v>
      </c>
      <c r="B72" s="166">
        <v>992</v>
      </c>
      <c r="C72" s="166">
        <v>1269</v>
      </c>
      <c r="D72" s="167">
        <f t="shared" si="1"/>
        <v>127.9233870967742</v>
      </c>
    </row>
    <row r="73" spans="1:4" ht="16.5" customHeight="1">
      <c r="A73" s="165" t="s">
        <v>138</v>
      </c>
      <c r="B73" s="166">
        <v>9230</v>
      </c>
      <c r="C73" s="166">
        <f>SUM(C74:C84)</f>
        <v>7357</v>
      </c>
      <c r="D73" s="167">
        <f t="shared" si="1"/>
        <v>79.70747562296859</v>
      </c>
    </row>
    <row r="74" spans="1:4" ht="16.5" customHeight="1">
      <c r="A74" s="165" t="s">
        <v>92</v>
      </c>
      <c r="B74" s="166">
        <v>0</v>
      </c>
      <c r="C74" s="166"/>
      <c r="D74" s="167" t="e">
        <f t="shared" si="1"/>
        <v>#DIV/0!</v>
      </c>
    </row>
    <row r="75" spans="1:4" ht="16.5" customHeight="1">
      <c r="A75" s="165" t="s">
        <v>93</v>
      </c>
      <c r="B75" s="166">
        <v>0</v>
      </c>
      <c r="C75" s="166"/>
      <c r="D75" s="167" t="e">
        <f t="shared" si="1"/>
        <v>#DIV/0!</v>
      </c>
    </row>
    <row r="76" spans="1:4" ht="16.5" customHeight="1">
      <c r="A76" s="165" t="s">
        <v>94</v>
      </c>
      <c r="B76" s="166">
        <v>0</v>
      </c>
      <c r="C76" s="166"/>
      <c r="D76" s="167" t="e">
        <f t="shared" si="1"/>
        <v>#DIV/0!</v>
      </c>
    </row>
    <row r="77" spans="1:4" ht="16.5" customHeight="1">
      <c r="A77" s="165" t="s">
        <v>139</v>
      </c>
      <c r="B77" s="166">
        <v>0</v>
      </c>
      <c r="C77" s="166"/>
      <c r="D77" s="167" t="e">
        <f t="shared" si="1"/>
        <v>#DIV/0!</v>
      </c>
    </row>
    <row r="78" spans="1:4" ht="16.5" customHeight="1">
      <c r="A78" s="165" t="s">
        <v>140</v>
      </c>
      <c r="B78" s="166">
        <v>0</v>
      </c>
      <c r="C78" s="166"/>
      <c r="D78" s="167" t="e">
        <f t="shared" si="1"/>
        <v>#DIV/0!</v>
      </c>
    </row>
    <row r="79" spans="1:4" ht="16.5" customHeight="1">
      <c r="A79" s="165" t="s">
        <v>141</v>
      </c>
      <c r="B79" s="166">
        <v>0</v>
      </c>
      <c r="C79" s="166">
        <v>83</v>
      </c>
      <c r="D79" s="167" t="e">
        <f t="shared" si="1"/>
        <v>#DIV/0!</v>
      </c>
    </row>
    <row r="80" spans="1:4" ht="16.5" customHeight="1">
      <c r="A80" s="165" t="s">
        <v>142</v>
      </c>
      <c r="B80" s="166">
        <v>0</v>
      </c>
      <c r="C80" s="166">
        <v>0</v>
      </c>
      <c r="D80" s="167" t="e">
        <f t="shared" si="1"/>
        <v>#DIV/0!</v>
      </c>
    </row>
    <row r="81" spans="1:4" ht="16.5" customHeight="1">
      <c r="A81" s="165" t="s">
        <v>143</v>
      </c>
      <c r="B81" s="166">
        <v>0</v>
      </c>
      <c r="C81" s="166">
        <v>0</v>
      </c>
      <c r="D81" s="167" t="e">
        <f t="shared" si="1"/>
        <v>#DIV/0!</v>
      </c>
    </row>
    <row r="82" spans="1:4" ht="16.5" customHeight="1">
      <c r="A82" s="165" t="s">
        <v>135</v>
      </c>
      <c r="B82" s="166">
        <v>0</v>
      </c>
      <c r="C82" s="166">
        <v>0</v>
      </c>
      <c r="D82" s="167" t="e">
        <f t="shared" si="1"/>
        <v>#DIV/0!</v>
      </c>
    </row>
    <row r="83" spans="1:4" ht="16.5" customHeight="1">
      <c r="A83" s="165" t="s">
        <v>101</v>
      </c>
      <c r="B83" s="166">
        <v>0</v>
      </c>
      <c r="C83" s="166">
        <v>0</v>
      </c>
      <c r="D83" s="167" t="e">
        <f t="shared" si="1"/>
        <v>#DIV/0!</v>
      </c>
    </row>
    <row r="84" spans="1:4" ht="16.5" customHeight="1">
      <c r="A84" s="165" t="s">
        <v>144</v>
      </c>
      <c r="B84" s="166">
        <v>9230</v>
      </c>
      <c r="C84" s="166">
        <v>7274</v>
      </c>
      <c r="D84" s="167">
        <f t="shared" si="1"/>
        <v>78.80823401950163</v>
      </c>
    </row>
    <row r="85" spans="1:4" ht="16.5" customHeight="1">
      <c r="A85" s="165" t="s">
        <v>145</v>
      </c>
      <c r="B85" s="166">
        <v>2000</v>
      </c>
      <c r="C85" s="166">
        <f>SUM(C86:C93)</f>
        <v>1947</v>
      </c>
      <c r="D85" s="167">
        <f t="shared" si="1"/>
        <v>97.35000000000001</v>
      </c>
    </row>
    <row r="86" spans="1:4" ht="16.5" customHeight="1">
      <c r="A86" s="165" t="s">
        <v>92</v>
      </c>
      <c r="B86" s="166">
        <v>761</v>
      </c>
      <c r="C86" s="166">
        <v>811</v>
      </c>
      <c r="D86" s="167">
        <f t="shared" si="1"/>
        <v>106.57030223390277</v>
      </c>
    </row>
    <row r="87" spans="1:4" ht="16.5" customHeight="1">
      <c r="A87" s="165" t="s">
        <v>93</v>
      </c>
      <c r="B87" s="166">
        <v>98</v>
      </c>
      <c r="C87" s="166">
        <v>37</v>
      </c>
      <c r="D87" s="167">
        <f t="shared" si="1"/>
        <v>37.755102040816325</v>
      </c>
    </row>
    <row r="88" spans="1:4" ht="16.5" customHeight="1">
      <c r="A88" s="165" t="s">
        <v>94</v>
      </c>
      <c r="B88" s="166">
        <v>0</v>
      </c>
      <c r="C88" s="166">
        <v>0</v>
      </c>
      <c r="D88" s="167" t="e">
        <f t="shared" si="1"/>
        <v>#DIV/0!</v>
      </c>
    </row>
    <row r="89" spans="1:4" ht="16.5" customHeight="1">
      <c r="A89" s="165" t="s">
        <v>146</v>
      </c>
      <c r="B89" s="166">
        <v>1101</v>
      </c>
      <c r="C89" s="166">
        <v>856</v>
      </c>
      <c r="D89" s="167">
        <f t="shared" si="1"/>
        <v>77.74750227066303</v>
      </c>
    </row>
    <row r="90" spans="1:4" ht="16.5" customHeight="1">
      <c r="A90" s="165" t="s">
        <v>147</v>
      </c>
      <c r="B90" s="166">
        <v>0</v>
      </c>
      <c r="C90" s="166">
        <v>0</v>
      </c>
      <c r="D90" s="167" t="e">
        <f t="shared" si="1"/>
        <v>#DIV/0!</v>
      </c>
    </row>
    <row r="91" spans="1:4" ht="16.5" customHeight="1">
      <c r="A91" s="165" t="s">
        <v>135</v>
      </c>
      <c r="B91" s="166">
        <v>0</v>
      </c>
      <c r="C91" s="166">
        <v>0</v>
      </c>
      <c r="D91" s="167" t="e">
        <f t="shared" si="1"/>
        <v>#DIV/0!</v>
      </c>
    </row>
    <row r="92" spans="1:4" ht="16.5" customHeight="1">
      <c r="A92" s="165" t="s">
        <v>101</v>
      </c>
      <c r="B92" s="166">
        <v>0</v>
      </c>
      <c r="C92" s="166">
        <v>0</v>
      </c>
      <c r="D92" s="167" t="e">
        <f t="shared" si="1"/>
        <v>#DIV/0!</v>
      </c>
    </row>
    <row r="93" spans="1:4" ht="16.5" customHeight="1">
      <c r="A93" s="165" t="s">
        <v>148</v>
      </c>
      <c r="B93" s="166">
        <v>40</v>
      </c>
      <c r="C93" s="166">
        <v>243</v>
      </c>
      <c r="D93" s="167">
        <f t="shared" si="1"/>
        <v>607.5</v>
      </c>
    </row>
    <row r="94" spans="1:4" ht="16.5" customHeight="1">
      <c r="A94" s="165" t="s">
        <v>149</v>
      </c>
      <c r="B94" s="166">
        <v>0</v>
      </c>
      <c r="C94" s="166">
        <f>SUM(C95:C103)</f>
        <v>0</v>
      </c>
      <c r="D94" s="167" t="e">
        <f t="shared" si="1"/>
        <v>#DIV/0!</v>
      </c>
    </row>
    <row r="95" spans="1:4" ht="16.5" customHeight="1">
      <c r="A95" s="165" t="s">
        <v>92</v>
      </c>
      <c r="B95" s="166">
        <v>0</v>
      </c>
      <c r="C95" s="166"/>
      <c r="D95" s="167" t="e">
        <f t="shared" si="1"/>
        <v>#DIV/0!</v>
      </c>
    </row>
    <row r="96" spans="1:4" ht="16.5" customHeight="1">
      <c r="A96" s="165" t="s">
        <v>93</v>
      </c>
      <c r="B96" s="166">
        <v>0</v>
      </c>
      <c r="C96" s="166"/>
      <c r="D96" s="167" t="e">
        <f t="shared" si="1"/>
        <v>#DIV/0!</v>
      </c>
    </row>
    <row r="97" spans="1:4" ht="16.5" customHeight="1">
      <c r="A97" s="165" t="s">
        <v>94</v>
      </c>
      <c r="B97" s="166">
        <v>0</v>
      </c>
      <c r="C97" s="166"/>
      <c r="D97" s="167" t="e">
        <f t="shared" si="1"/>
        <v>#DIV/0!</v>
      </c>
    </row>
    <row r="98" spans="1:4" ht="16.5" customHeight="1">
      <c r="A98" s="165" t="s">
        <v>150</v>
      </c>
      <c r="B98" s="166">
        <v>0</v>
      </c>
      <c r="C98" s="166"/>
      <c r="D98" s="167" t="e">
        <f t="shared" si="1"/>
        <v>#DIV/0!</v>
      </c>
    </row>
    <row r="99" spans="1:4" ht="16.5" customHeight="1">
      <c r="A99" s="165" t="s">
        <v>151</v>
      </c>
      <c r="B99" s="166">
        <v>0</v>
      </c>
      <c r="C99" s="166"/>
      <c r="D99" s="167" t="e">
        <f t="shared" si="1"/>
        <v>#DIV/0!</v>
      </c>
    </row>
    <row r="100" spans="1:4" ht="16.5" customHeight="1">
      <c r="A100" s="165" t="s">
        <v>152</v>
      </c>
      <c r="B100" s="166">
        <v>0</v>
      </c>
      <c r="C100" s="166"/>
      <c r="D100" s="167" t="e">
        <f t="shared" si="1"/>
        <v>#DIV/0!</v>
      </c>
    </row>
    <row r="101" spans="1:4" ht="16.5" customHeight="1">
      <c r="A101" s="165" t="s">
        <v>135</v>
      </c>
      <c r="B101" s="166">
        <v>0</v>
      </c>
      <c r="C101" s="166"/>
      <c r="D101" s="167" t="e">
        <f t="shared" si="1"/>
        <v>#DIV/0!</v>
      </c>
    </row>
    <row r="102" spans="1:4" ht="16.5" customHeight="1">
      <c r="A102" s="165" t="s">
        <v>101</v>
      </c>
      <c r="B102" s="166">
        <v>0</v>
      </c>
      <c r="C102" s="166"/>
      <c r="D102" s="167" t="e">
        <f t="shared" si="1"/>
        <v>#DIV/0!</v>
      </c>
    </row>
    <row r="103" spans="1:4" ht="16.5" customHeight="1">
      <c r="A103" s="165" t="s">
        <v>153</v>
      </c>
      <c r="B103" s="166">
        <v>0</v>
      </c>
      <c r="C103" s="166"/>
      <c r="D103" s="167" t="e">
        <f t="shared" si="1"/>
        <v>#DIV/0!</v>
      </c>
    </row>
    <row r="104" spans="1:4" ht="16.5" customHeight="1">
      <c r="A104" s="165" t="s">
        <v>154</v>
      </c>
      <c r="B104" s="166">
        <v>1629</v>
      </c>
      <c r="C104" s="166">
        <f>SUM(C105:C118)</f>
        <v>432</v>
      </c>
      <c r="D104" s="167">
        <f t="shared" si="1"/>
        <v>26.519337016574585</v>
      </c>
    </row>
    <row r="105" spans="1:4" ht="16.5" customHeight="1">
      <c r="A105" s="165" t="s">
        <v>92</v>
      </c>
      <c r="B105" s="166">
        <v>263</v>
      </c>
      <c r="C105" s="166">
        <v>262</v>
      </c>
      <c r="D105" s="167">
        <f t="shared" si="1"/>
        <v>99.61977186311786</v>
      </c>
    </row>
    <row r="106" spans="1:4" ht="16.5" customHeight="1">
      <c r="A106" s="165" t="s">
        <v>93</v>
      </c>
      <c r="B106" s="166">
        <v>113</v>
      </c>
      <c r="C106" s="166">
        <v>35</v>
      </c>
      <c r="D106" s="167">
        <f t="shared" si="1"/>
        <v>30.973451327433626</v>
      </c>
    </row>
    <row r="107" spans="1:4" ht="16.5" customHeight="1">
      <c r="A107" s="165" t="s">
        <v>94</v>
      </c>
      <c r="B107" s="166">
        <v>0</v>
      </c>
      <c r="C107" s="166">
        <v>0</v>
      </c>
      <c r="D107" s="167" t="e">
        <f t="shared" si="1"/>
        <v>#DIV/0!</v>
      </c>
    </row>
    <row r="108" spans="1:4" ht="16.5" customHeight="1">
      <c r="A108" s="165" t="s">
        <v>155</v>
      </c>
      <c r="B108" s="166">
        <v>0</v>
      </c>
      <c r="C108" s="166">
        <v>0</v>
      </c>
      <c r="D108" s="167" t="e">
        <f t="shared" si="1"/>
        <v>#DIV/0!</v>
      </c>
    </row>
    <row r="109" spans="1:4" ht="16.5" customHeight="1">
      <c r="A109" s="165" t="s">
        <v>156</v>
      </c>
      <c r="B109" s="166">
        <v>0</v>
      </c>
      <c r="C109" s="166">
        <v>0</v>
      </c>
      <c r="D109" s="167" t="e">
        <f t="shared" si="1"/>
        <v>#DIV/0!</v>
      </c>
    </row>
    <row r="110" spans="1:4" ht="16.5" customHeight="1">
      <c r="A110" s="165" t="s">
        <v>157</v>
      </c>
      <c r="B110" s="166">
        <v>869</v>
      </c>
      <c r="C110" s="166">
        <v>58</v>
      </c>
      <c r="D110" s="167">
        <f t="shared" si="1"/>
        <v>6.67433831990794</v>
      </c>
    </row>
    <row r="111" spans="1:4" ht="16.5" customHeight="1">
      <c r="A111" s="165" t="s">
        <v>158</v>
      </c>
      <c r="B111" s="166">
        <v>3</v>
      </c>
      <c r="C111" s="166">
        <v>0</v>
      </c>
      <c r="D111" s="167">
        <f t="shared" si="1"/>
        <v>0</v>
      </c>
    </row>
    <row r="112" spans="1:4" ht="16.5" customHeight="1">
      <c r="A112" s="165" t="s">
        <v>159</v>
      </c>
      <c r="B112" s="166">
        <v>0</v>
      </c>
      <c r="C112" s="166">
        <v>0</v>
      </c>
      <c r="D112" s="167" t="e">
        <f t="shared" si="1"/>
        <v>#DIV/0!</v>
      </c>
    </row>
    <row r="113" spans="1:4" ht="16.5" customHeight="1">
      <c r="A113" s="165" t="s">
        <v>160</v>
      </c>
      <c r="B113" s="166">
        <v>0</v>
      </c>
      <c r="C113" s="166">
        <v>0</v>
      </c>
      <c r="D113" s="167" t="e">
        <f t="shared" si="1"/>
        <v>#DIV/0!</v>
      </c>
    </row>
    <row r="114" spans="1:4" ht="16.5" customHeight="1">
      <c r="A114" s="165" t="s">
        <v>161</v>
      </c>
      <c r="B114" s="166">
        <v>0</v>
      </c>
      <c r="C114" s="166">
        <v>0</v>
      </c>
      <c r="D114" s="167" t="e">
        <f t="shared" si="1"/>
        <v>#DIV/0!</v>
      </c>
    </row>
    <row r="115" spans="1:4" ht="16.5" customHeight="1">
      <c r="A115" s="165" t="s">
        <v>162</v>
      </c>
      <c r="B115" s="166">
        <v>0</v>
      </c>
      <c r="C115" s="166">
        <v>0</v>
      </c>
      <c r="D115" s="167" t="e">
        <f t="shared" si="1"/>
        <v>#DIV/0!</v>
      </c>
    </row>
    <row r="116" spans="1:4" ht="16.5" customHeight="1">
      <c r="A116" s="165" t="s">
        <v>163</v>
      </c>
      <c r="B116" s="166">
        <v>0</v>
      </c>
      <c r="C116" s="166">
        <v>0</v>
      </c>
      <c r="D116" s="167" t="e">
        <f t="shared" si="1"/>
        <v>#DIV/0!</v>
      </c>
    </row>
    <row r="117" spans="1:4" ht="16.5" customHeight="1">
      <c r="A117" s="165" t="s">
        <v>101</v>
      </c>
      <c r="B117" s="166">
        <v>0</v>
      </c>
      <c r="C117" s="166">
        <v>0</v>
      </c>
      <c r="D117" s="167" t="e">
        <f t="shared" si="1"/>
        <v>#DIV/0!</v>
      </c>
    </row>
    <row r="118" spans="1:4" ht="16.5" customHeight="1">
      <c r="A118" s="165" t="s">
        <v>164</v>
      </c>
      <c r="B118" s="166">
        <v>381</v>
      </c>
      <c r="C118" s="166">
        <v>77</v>
      </c>
      <c r="D118" s="167">
        <f t="shared" si="1"/>
        <v>20.209973753280842</v>
      </c>
    </row>
    <row r="119" spans="1:4" ht="16.5" customHeight="1">
      <c r="A119" s="165" t="s">
        <v>165</v>
      </c>
      <c r="B119" s="166">
        <v>4397</v>
      </c>
      <c r="C119" s="166">
        <f>SUM(C120:C127)</f>
        <v>2588</v>
      </c>
      <c r="D119" s="167">
        <f t="shared" si="1"/>
        <v>58.85831248578576</v>
      </c>
    </row>
    <row r="120" spans="1:4" ht="16.5" customHeight="1">
      <c r="A120" s="165" t="s">
        <v>92</v>
      </c>
      <c r="B120" s="166">
        <v>1397</v>
      </c>
      <c r="C120" s="166">
        <v>971</v>
      </c>
      <c r="D120" s="167">
        <f t="shared" si="1"/>
        <v>69.50608446671438</v>
      </c>
    </row>
    <row r="121" spans="1:4" ht="16.5" customHeight="1">
      <c r="A121" s="165" t="s">
        <v>93</v>
      </c>
      <c r="B121" s="166">
        <v>1940</v>
      </c>
      <c r="C121" s="166">
        <v>743</v>
      </c>
      <c r="D121" s="167">
        <f t="shared" si="1"/>
        <v>38.29896907216495</v>
      </c>
    </row>
    <row r="122" spans="1:4" ht="16.5" customHeight="1">
      <c r="A122" s="165" t="s">
        <v>94</v>
      </c>
      <c r="B122" s="166">
        <v>0</v>
      </c>
      <c r="C122" s="166">
        <v>0</v>
      </c>
      <c r="D122" s="167" t="e">
        <f t="shared" si="1"/>
        <v>#DIV/0!</v>
      </c>
    </row>
    <row r="123" spans="1:4" ht="16.5" customHeight="1">
      <c r="A123" s="165" t="s">
        <v>166</v>
      </c>
      <c r="B123" s="166">
        <v>0</v>
      </c>
      <c r="C123" s="166">
        <v>0</v>
      </c>
      <c r="D123" s="167" t="e">
        <f t="shared" si="1"/>
        <v>#DIV/0!</v>
      </c>
    </row>
    <row r="124" spans="1:4" ht="16.5" customHeight="1">
      <c r="A124" s="165" t="s">
        <v>167</v>
      </c>
      <c r="B124" s="166">
        <v>260</v>
      </c>
      <c r="C124" s="166">
        <v>0</v>
      </c>
      <c r="D124" s="167">
        <f t="shared" si="1"/>
        <v>0</v>
      </c>
    </row>
    <row r="125" spans="1:4" ht="16.5" customHeight="1">
      <c r="A125" s="165" t="s">
        <v>168</v>
      </c>
      <c r="B125" s="166">
        <v>0</v>
      </c>
      <c r="C125" s="166">
        <v>0</v>
      </c>
      <c r="D125" s="167" t="e">
        <f t="shared" si="1"/>
        <v>#DIV/0!</v>
      </c>
    </row>
    <row r="126" spans="1:4" ht="16.5" customHeight="1">
      <c r="A126" s="165" t="s">
        <v>101</v>
      </c>
      <c r="B126" s="166">
        <v>0</v>
      </c>
      <c r="C126" s="166">
        <v>0</v>
      </c>
      <c r="D126" s="167" t="e">
        <f t="shared" si="1"/>
        <v>#DIV/0!</v>
      </c>
    </row>
    <row r="127" spans="1:4" ht="16.5" customHeight="1">
      <c r="A127" s="165" t="s">
        <v>169</v>
      </c>
      <c r="B127" s="166">
        <v>800</v>
      </c>
      <c r="C127" s="166">
        <v>874</v>
      </c>
      <c r="D127" s="167">
        <f t="shared" si="1"/>
        <v>109.25</v>
      </c>
    </row>
    <row r="128" spans="1:4" ht="16.5" customHeight="1">
      <c r="A128" s="165" t="s">
        <v>170</v>
      </c>
      <c r="B128" s="166">
        <v>2593</v>
      </c>
      <c r="C128" s="166">
        <f>SUM(C129:C138)</f>
        <v>1972</v>
      </c>
      <c r="D128" s="167">
        <f t="shared" si="1"/>
        <v>76.05090628615503</v>
      </c>
    </row>
    <row r="129" spans="1:4" ht="16.5" customHeight="1">
      <c r="A129" s="165" t="s">
        <v>92</v>
      </c>
      <c r="B129" s="166">
        <v>695</v>
      </c>
      <c r="C129" s="166">
        <v>835</v>
      </c>
      <c r="D129" s="167">
        <f t="shared" si="1"/>
        <v>120.14388489208633</v>
      </c>
    </row>
    <row r="130" spans="1:4" ht="16.5" customHeight="1">
      <c r="A130" s="165" t="s">
        <v>93</v>
      </c>
      <c r="B130" s="166">
        <v>210</v>
      </c>
      <c r="C130" s="166">
        <v>227</v>
      </c>
      <c r="D130" s="167">
        <f t="shared" si="1"/>
        <v>108.09523809523809</v>
      </c>
    </row>
    <row r="131" spans="1:4" ht="16.5" customHeight="1">
      <c r="A131" s="165" t="s">
        <v>94</v>
      </c>
      <c r="B131" s="166">
        <v>0</v>
      </c>
      <c r="C131" s="166">
        <v>0</v>
      </c>
      <c r="D131" s="167" t="e">
        <f t="shared" si="1"/>
        <v>#DIV/0!</v>
      </c>
    </row>
    <row r="132" spans="1:4" ht="16.5" customHeight="1">
      <c r="A132" s="165" t="s">
        <v>171</v>
      </c>
      <c r="B132" s="166">
        <v>0</v>
      </c>
      <c r="C132" s="166">
        <v>0</v>
      </c>
      <c r="D132" s="167" t="e">
        <f t="shared" si="1"/>
        <v>#DIV/0!</v>
      </c>
    </row>
    <row r="133" spans="1:4" ht="16.5" customHeight="1">
      <c r="A133" s="165" t="s">
        <v>172</v>
      </c>
      <c r="B133" s="166">
        <v>0</v>
      </c>
      <c r="C133" s="166">
        <v>0</v>
      </c>
      <c r="D133" s="167" t="e">
        <f aca="true" t="shared" si="2" ref="D133:D196">C133/B133*100</f>
        <v>#DIV/0!</v>
      </c>
    </row>
    <row r="134" spans="1:4" ht="16.5" customHeight="1">
      <c r="A134" s="165" t="s">
        <v>173</v>
      </c>
      <c r="B134" s="166">
        <v>0</v>
      </c>
      <c r="C134" s="166">
        <v>0</v>
      </c>
      <c r="D134" s="167" t="e">
        <f t="shared" si="2"/>
        <v>#DIV/0!</v>
      </c>
    </row>
    <row r="135" spans="1:4" ht="16.5" customHeight="1">
      <c r="A135" s="165" t="s">
        <v>174</v>
      </c>
      <c r="B135" s="166">
        <v>0</v>
      </c>
      <c r="C135" s="166">
        <v>0</v>
      </c>
      <c r="D135" s="167" t="e">
        <f t="shared" si="2"/>
        <v>#DIV/0!</v>
      </c>
    </row>
    <row r="136" spans="1:4" ht="16.5" customHeight="1">
      <c r="A136" s="165" t="s">
        <v>175</v>
      </c>
      <c r="B136" s="166">
        <v>650</v>
      </c>
      <c r="C136" s="166">
        <v>408</v>
      </c>
      <c r="D136" s="167">
        <f t="shared" si="2"/>
        <v>62.76923076923077</v>
      </c>
    </row>
    <row r="137" spans="1:4" ht="16.5" customHeight="1">
      <c r="A137" s="165" t="s">
        <v>101</v>
      </c>
      <c r="B137" s="166">
        <v>6</v>
      </c>
      <c r="C137" s="166">
        <v>0</v>
      </c>
      <c r="D137" s="167">
        <f t="shared" si="2"/>
        <v>0</v>
      </c>
    </row>
    <row r="138" spans="1:4" ht="16.5" customHeight="1">
      <c r="A138" s="165" t="s">
        <v>176</v>
      </c>
      <c r="B138" s="166">
        <v>1032</v>
      </c>
      <c r="C138" s="166">
        <v>502</v>
      </c>
      <c r="D138" s="167">
        <f t="shared" si="2"/>
        <v>48.643410852713174</v>
      </c>
    </row>
    <row r="139" spans="1:4" ht="16.5" customHeight="1">
      <c r="A139" s="165" t="s">
        <v>177</v>
      </c>
      <c r="B139" s="166">
        <v>5</v>
      </c>
      <c r="C139" s="166">
        <f>SUM(C140:C150)</f>
        <v>20</v>
      </c>
      <c r="D139" s="167">
        <f t="shared" si="2"/>
        <v>400</v>
      </c>
    </row>
    <row r="140" spans="1:4" ht="16.5" customHeight="1">
      <c r="A140" s="165" t="s">
        <v>92</v>
      </c>
      <c r="B140" s="166">
        <v>0</v>
      </c>
      <c r="C140" s="166"/>
      <c r="D140" s="167" t="e">
        <f t="shared" si="2"/>
        <v>#DIV/0!</v>
      </c>
    </row>
    <row r="141" spans="1:4" ht="16.5" customHeight="1">
      <c r="A141" s="165" t="s">
        <v>93</v>
      </c>
      <c r="B141" s="166">
        <v>0</v>
      </c>
      <c r="C141" s="166"/>
      <c r="D141" s="167" t="e">
        <f t="shared" si="2"/>
        <v>#DIV/0!</v>
      </c>
    </row>
    <row r="142" spans="1:4" ht="16.5" customHeight="1">
      <c r="A142" s="165" t="s">
        <v>94</v>
      </c>
      <c r="B142" s="166">
        <v>0</v>
      </c>
      <c r="C142" s="166"/>
      <c r="D142" s="167" t="e">
        <f t="shared" si="2"/>
        <v>#DIV/0!</v>
      </c>
    </row>
    <row r="143" spans="1:4" ht="16.5" customHeight="1">
      <c r="A143" s="165" t="s">
        <v>178</v>
      </c>
      <c r="B143" s="166">
        <v>0</v>
      </c>
      <c r="C143" s="166"/>
      <c r="D143" s="167" t="e">
        <f t="shared" si="2"/>
        <v>#DIV/0!</v>
      </c>
    </row>
    <row r="144" spans="1:4" ht="16.5" customHeight="1">
      <c r="A144" s="165" t="s">
        <v>179</v>
      </c>
      <c r="B144" s="166">
        <v>5</v>
      </c>
      <c r="C144" s="166">
        <v>20</v>
      </c>
      <c r="D144" s="167">
        <f t="shared" si="2"/>
        <v>400</v>
      </c>
    </row>
    <row r="145" spans="1:4" ht="16.5" customHeight="1">
      <c r="A145" s="165" t="s">
        <v>180</v>
      </c>
      <c r="B145" s="166">
        <v>0</v>
      </c>
      <c r="C145" s="166"/>
      <c r="D145" s="167" t="e">
        <f t="shared" si="2"/>
        <v>#DIV/0!</v>
      </c>
    </row>
    <row r="146" spans="1:4" ht="16.5" customHeight="1">
      <c r="A146" s="165" t="s">
        <v>181</v>
      </c>
      <c r="B146" s="166">
        <v>0</v>
      </c>
      <c r="C146" s="166"/>
      <c r="D146" s="167" t="e">
        <f t="shared" si="2"/>
        <v>#DIV/0!</v>
      </c>
    </row>
    <row r="147" spans="1:4" ht="16.5" customHeight="1">
      <c r="A147" s="165" t="s">
        <v>182</v>
      </c>
      <c r="B147" s="166">
        <v>0</v>
      </c>
      <c r="C147" s="166"/>
      <c r="D147" s="167" t="e">
        <f t="shared" si="2"/>
        <v>#DIV/0!</v>
      </c>
    </row>
    <row r="148" spans="1:4" ht="16.5" customHeight="1">
      <c r="A148" s="165" t="s">
        <v>183</v>
      </c>
      <c r="B148" s="166">
        <v>0</v>
      </c>
      <c r="C148" s="166"/>
      <c r="D148" s="167" t="e">
        <f t="shared" si="2"/>
        <v>#DIV/0!</v>
      </c>
    </row>
    <row r="149" spans="1:4" ht="16.5" customHeight="1">
      <c r="A149" s="165" t="s">
        <v>101</v>
      </c>
      <c r="B149" s="166">
        <v>0</v>
      </c>
      <c r="C149" s="166"/>
      <c r="D149" s="167" t="e">
        <f t="shared" si="2"/>
        <v>#DIV/0!</v>
      </c>
    </row>
    <row r="150" spans="1:4" ht="16.5" customHeight="1">
      <c r="A150" s="165" t="s">
        <v>184</v>
      </c>
      <c r="B150" s="166">
        <v>0</v>
      </c>
      <c r="C150" s="166"/>
      <c r="D150" s="167" t="e">
        <f t="shared" si="2"/>
        <v>#DIV/0!</v>
      </c>
    </row>
    <row r="151" spans="1:4" ht="16.5" customHeight="1">
      <c r="A151" s="165" t="s">
        <v>185</v>
      </c>
      <c r="B151" s="166">
        <v>6765</v>
      </c>
      <c r="C151" s="166">
        <f>SUM(C152:C160)</f>
        <v>6170</v>
      </c>
      <c r="D151" s="167">
        <f t="shared" si="2"/>
        <v>91.20473022912047</v>
      </c>
    </row>
    <row r="152" spans="1:4" ht="16.5" customHeight="1">
      <c r="A152" s="165" t="s">
        <v>92</v>
      </c>
      <c r="B152" s="166">
        <v>5012</v>
      </c>
      <c r="C152" s="166">
        <v>4786</v>
      </c>
      <c r="D152" s="167">
        <f t="shared" si="2"/>
        <v>95.49082202713488</v>
      </c>
    </row>
    <row r="153" spans="1:4" ht="16.5" customHeight="1">
      <c r="A153" s="165" t="s">
        <v>93</v>
      </c>
      <c r="B153" s="166">
        <v>248</v>
      </c>
      <c r="C153" s="166">
        <v>0</v>
      </c>
      <c r="D153" s="167">
        <f t="shared" si="2"/>
        <v>0</v>
      </c>
    </row>
    <row r="154" spans="1:4" ht="16.5" customHeight="1">
      <c r="A154" s="165" t="s">
        <v>94</v>
      </c>
      <c r="B154" s="166">
        <v>0</v>
      </c>
      <c r="C154" s="166">
        <v>0</v>
      </c>
      <c r="D154" s="167" t="e">
        <f t="shared" si="2"/>
        <v>#DIV/0!</v>
      </c>
    </row>
    <row r="155" spans="1:4" ht="16.5" customHeight="1">
      <c r="A155" s="165" t="s">
        <v>186</v>
      </c>
      <c r="B155" s="166">
        <v>1473</v>
      </c>
      <c r="C155" s="166">
        <v>1067</v>
      </c>
      <c r="D155" s="167">
        <f t="shared" si="2"/>
        <v>72.43720298710116</v>
      </c>
    </row>
    <row r="156" spans="1:4" ht="16.5" customHeight="1">
      <c r="A156" s="165" t="s">
        <v>187</v>
      </c>
      <c r="B156" s="166">
        <v>0</v>
      </c>
      <c r="C156" s="166">
        <v>0</v>
      </c>
      <c r="D156" s="167" t="e">
        <f t="shared" si="2"/>
        <v>#DIV/0!</v>
      </c>
    </row>
    <row r="157" spans="1:4" ht="16.5" customHeight="1">
      <c r="A157" s="165" t="s">
        <v>188</v>
      </c>
      <c r="B157" s="166">
        <v>20</v>
      </c>
      <c r="C157" s="166">
        <v>45</v>
      </c>
      <c r="D157" s="167">
        <f t="shared" si="2"/>
        <v>225</v>
      </c>
    </row>
    <row r="158" spans="1:4" ht="16.5" customHeight="1">
      <c r="A158" s="165" t="s">
        <v>135</v>
      </c>
      <c r="B158" s="166">
        <v>0</v>
      </c>
      <c r="C158" s="166">
        <v>0</v>
      </c>
      <c r="D158" s="167" t="e">
        <f t="shared" si="2"/>
        <v>#DIV/0!</v>
      </c>
    </row>
    <row r="159" spans="1:4" ht="16.5" customHeight="1">
      <c r="A159" s="165" t="s">
        <v>101</v>
      </c>
      <c r="B159" s="166">
        <v>0</v>
      </c>
      <c r="C159" s="166">
        <v>0</v>
      </c>
      <c r="D159" s="167" t="e">
        <f t="shared" si="2"/>
        <v>#DIV/0!</v>
      </c>
    </row>
    <row r="160" spans="1:4" ht="16.5" customHeight="1">
      <c r="A160" s="165" t="s">
        <v>189</v>
      </c>
      <c r="B160" s="166">
        <v>12</v>
      </c>
      <c r="C160" s="166">
        <v>272</v>
      </c>
      <c r="D160" s="167">
        <f t="shared" si="2"/>
        <v>2266.666666666667</v>
      </c>
    </row>
    <row r="161" spans="1:4" ht="16.5" customHeight="1">
      <c r="A161" s="165" t="s">
        <v>190</v>
      </c>
      <c r="B161" s="166">
        <v>1989</v>
      </c>
      <c r="C161" s="166">
        <f>SUM(C162:C173)</f>
        <v>2480</v>
      </c>
      <c r="D161" s="167">
        <f t="shared" si="2"/>
        <v>124.68577174459527</v>
      </c>
    </row>
    <row r="162" spans="1:4" ht="16.5" customHeight="1">
      <c r="A162" s="165" t="s">
        <v>92</v>
      </c>
      <c r="B162" s="166">
        <v>1180</v>
      </c>
      <c r="C162" s="166">
        <v>1457</v>
      </c>
      <c r="D162" s="167">
        <f t="shared" si="2"/>
        <v>123.47457627118644</v>
      </c>
    </row>
    <row r="163" spans="1:4" ht="16.5" customHeight="1">
      <c r="A163" s="165" t="s">
        <v>93</v>
      </c>
      <c r="B163" s="166">
        <v>278</v>
      </c>
      <c r="C163" s="166">
        <v>40</v>
      </c>
      <c r="D163" s="167">
        <f t="shared" si="2"/>
        <v>14.388489208633093</v>
      </c>
    </row>
    <row r="164" spans="1:4" ht="16.5" customHeight="1">
      <c r="A164" s="165" t="s">
        <v>94</v>
      </c>
      <c r="B164" s="166">
        <v>0</v>
      </c>
      <c r="C164" s="166">
        <v>0</v>
      </c>
      <c r="D164" s="167" t="e">
        <f t="shared" si="2"/>
        <v>#DIV/0!</v>
      </c>
    </row>
    <row r="165" spans="1:4" ht="16.5" customHeight="1">
      <c r="A165" s="165" t="s">
        <v>191</v>
      </c>
      <c r="B165" s="166">
        <v>0</v>
      </c>
      <c r="C165" s="166">
        <v>0</v>
      </c>
      <c r="D165" s="167" t="e">
        <f t="shared" si="2"/>
        <v>#DIV/0!</v>
      </c>
    </row>
    <row r="166" spans="1:4" ht="16.5" customHeight="1">
      <c r="A166" s="165" t="s">
        <v>192</v>
      </c>
      <c r="B166" s="166">
        <v>0</v>
      </c>
      <c r="C166" s="166">
        <v>0</v>
      </c>
      <c r="D166" s="167" t="e">
        <f t="shared" si="2"/>
        <v>#DIV/0!</v>
      </c>
    </row>
    <row r="167" spans="1:4" ht="16.5" customHeight="1">
      <c r="A167" s="165" t="s">
        <v>193</v>
      </c>
      <c r="B167" s="166">
        <v>308</v>
      </c>
      <c r="C167" s="166">
        <v>814</v>
      </c>
      <c r="D167" s="167">
        <f t="shared" si="2"/>
        <v>264.2857142857143</v>
      </c>
    </row>
    <row r="168" spans="1:4" ht="16.5" customHeight="1">
      <c r="A168" s="165" t="s">
        <v>194</v>
      </c>
      <c r="B168" s="166">
        <v>30</v>
      </c>
      <c r="C168" s="166">
        <v>25</v>
      </c>
      <c r="D168" s="167">
        <f t="shared" si="2"/>
        <v>83.33333333333334</v>
      </c>
    </row>
    <row r="169" spans="1:4" ht="16.5" customHeight="1">
      <c r="A169" s="165" t="s">
        <v>195</v>
      </c>
      <c r="B169" s="166">
        <v>0</v>
      </c>
      <c r="C169" s="166">
        <v>0</v>
      </c>
      <c r="D169" s="167" t="e">
        <f t="shared" si="2"/>
        <v>#DIV/0!</v>
      </c>
    </row>
    <row r="170" spans="1:4" ht="16.5" customHeight="1">
      <c r="A170" s="165" t="s">
        <v>196</v>
      </c>
      <c r="B170" s="166">
        <v>0</v>
      </c>
      <c r="C170" s="166">
        <v>0</v>
      </c>
      <c r="D170" s="167" t="e">
        <f t="shared" si="2"/>
        <v>#DIV/0!</v>
      </c>
    </row>
    <row r="171" spans="1:4" ht="16.5" customHeight="1">
      <c r="A171" s="165" t="s">
        <v>135</v>
      </c>
      <c r="B171" s="166">
        <v>0</v>
      </c>
      <c r="C171" s="166">
        <v>0</v>
      </c>
      <c r="D171" s="167" t="e">
        <f t="shared" si="2"/>
        <v>#DIV/0!</v>
      </c>
    </row>
    <row r="172" spans="1:4" ht="16.5" customHeight="1">
      <c r="A172" s="165" t="s">
        <v>101</v>
      </c>
      <c r="B172" s="166">
        <v>0</v>
      </c>
      <c r="C172" s="166">
        <v>0</v>
      </c>
      <c r="D172" s="167" t="e">
        <f t="shared" si="2"/>
        <v>#DIV/0!</v>
      </c>
    </row>
    <row r="173" spans="1:4" ht="16.5" customHeight="1">
      <c r="A173" s="165" t="s">
        <v>197</v>
      </c>
      <c r="B173" s="166">
        <v>193</v>
      </c>
      <c r="C173" s="166">
        <v>144</v>
      </c>
      <c r="D173" s="167">
        <f t="shared" si="2"/>
        <v>74.61139896373057</v>
      </c>
    </row>
    <row r="174" spans="1:4" ht="16.5" customHeight="1">
      <c r="A174" s="165" t="s">
        <v>198</v>
      </c>
      <c r="B174" s="166">
        <v>497</v>
      </c>
      <c r="C174" s="166">
        <f>SUM(C175:C180)</f>
        <v>465</v>
      </c>
      <c r="D174" s="167">
        <f t="shared" si="2"/>
        <v>93.56136820925553</v>
      </c>
    </row>
    <row r="175" spans="1:4" ht="16.5" customHeight="1">
      <c r="A175" s="165" t="s">
        <v>92</v>
      </c>
      <c r="B175" s="166">
        <v>174</v>
      </c>
      <c r="C175" s="166">
        <v>205</v>
      </c>
      <c r="D175" s="167">
        <f t="shared" si="2"/>
        <v>117.81609195402298</v>
      </c>
    </row>
    <row r="176" spans="1:4" ht="16.5" customHeight="1">
      <c r="A176" s="165" t="s">
        <v>93</v>
      </c>
      <c r="B176" s="166">
        <v>11</v>
      </c>
      <c r="C176" s="166">
        <v>58</v>
      </c>
      <c r="D176" s="167">
        <f t="shared" si="2"/>
        <v>527.2727272727273</v>
      </c>
    </row>
    <row r="177" spans="1:4" ht="16.5" customHeight="1">
      <c r="A177" s="165" t="s">
        <v>94</v>
      </c>
      <c r="B177" s="166">
        <v>0</v>
      </c>
      <c r="C177" s="166">
        <v>0</v>
      </c>
      <c r="D177" s="167" t="e">
        <f t="shared" si="2"/>
        <v>#DIV/0!</v>
      </c>
    </row>
    <row r="178" spans="1:4" ht="16.5" customHeight="1">
      <c r="A178" s="165" t="s">
        <v>199</v>
      </c>
      <c r="B178" s="166">
        <v>192</v>
      </c>
      <c r="C178" s="166">
        <v>118</v>
      </c>
      <c r="D178" s="167">
        <f t="shared" si="2"/>
        <v>61.458333333333336</v>
      </c>
    </row>
    <row r="179" spans="1:4" ht="16.5" customHeight="1">
      <c r="A179" s="165" t="s">
        <v>101</v>
      </c>
      <c r="B179" s="166">
        <v>0</v>
      </c>
      <c r="C179" s="166">
        <v>0</v>
      </c>
      <c r="D179" s="167" t="e">
        <f t="shared" si="2"/>
        <v>#DIV/0!</v>
      </c>
    </row>
    <row r="180" spans="1:4" ht="16.5" customHeight="1">
      <c r="A180" s="165" t="s">
        <v>200</v>
      </c>
      <c r="B180" s="166">
        <v>120</v>
      </c>
      <c r="C180" s="166">
        <v>84</v>
      </c>
      <c r="D180" s="167">
        <f t="shared" si="2"/>
        <v>70</v>
      </c>
    </row>
    <row r="181" spans="1:4" ht="16.5" customHeight="1">
      <c r="A181" s="165" t="s">
        <v>201</v>
      </c>
      <c r="B181" s="166">
        <v>67</v>
      </c>
      <c r="C181" s="166">
        <f>SUM(C182:C187)</f>
        <v>107</v>
      </c>
      <c r="D181" s="167">
        <f t="shared" si="2"/>
        <v>159.7014925373134</v>
      </c>
    </row>
    <row r="182" spans="1:4" ht="16.5" customHeight="1">
      <c r="A182" s="165" t="s">
        <v>92</v>
      </c>
      <c r="B182" s="166">
        <v>0</v>
      </c>
      <c r="C182" s="166">
        <v>0</v>
      </c>
      <c r="D182" s="167" t="e">
        <f t="shared" si="2"/>
        <v>#DIV/0!</v>
      </c>
    </row>
    <row r="183" spans="1:4" ht="16.5" customHeight="1">
      <c r="A183" s="165" t="s">
        <v>93</v>
      </c>
      <c r="B183" s="166">
        <v>5</v>
      </c>
      <c r="C183" s="166">
        <v>6</v>
      </c>
      <c r="D183" s="167">
        <f t="shared" si="2"/>
        <v>120</v>
      </c>
    </row>
    <row r="184" spans="1:4" ht="16.5" customHeight="1">
      <c r="A184" s="165" t="s">
        <v>94</v>
      </c>
      <c r="B184" s="166">
        <v>0</v>
      </c>
      <c r="C184" s="166">
        <v>0</v>
      </c>
      <c r="D184" s="167" t="e">
        <f t="shared" si="2"/>
        <v>#DIV/0!</v>
      </c>
    </row>
    <row r="185" spans="1:4" ht="16.5" customHeight="1">
      <c r="A185" s="165" t="s">
        <v>202</v>
      </c>
      <c r="B185" s="166">
        <v>45</v>
      </c>
      <c r="C185" s="166">
        <v>64</v>
      </c>
      <c r="D185" s="167">
        <f t="shared" si="2"/>
        <v>142.22222222222223</v>
      </c>
    </row>
    <row r="186" spans="1:4" ht="16.5" customHeight="1">
      <c r="A186" s="165" t="s">
        <v>101</v>
      </c>
      <c r="B186" s="166">
        <v>0</v>
      </c>
      <c r="C186" s="166">
        <v>0</v>
      </c>
      <c r="D186" s="167" t="e">
        <f t="shared" si="2"/>
        <v>#DIV/0!</v>
      </c>
    </row>
    <row r="187" spans="1:4" ht="16.5" customHeight="1">
      <c r="A187" s="165" t="s">
        <v>203</v>
      </c>
      <c r="B187" s="166">
        <v>17</v>
      </c>
      <c r="C187" s="166">
        <v>37</v>
      </c>
      <c r="D187" s="167">
        <f t="shared" si="2"/>
        <v>217.6470588235294</v>
      </c>
    </row>
    <row r="188" spans="1:4" ht="16.5" customHeight="1">
      <c r="A188" s="165" t="s">
        <v>204</v>
      </c>
      <c r="B188" s="166">
        <v>305</v>
      </c>
      <c r="C188" s="166">
        <f>SUM(C189:C196)</f>
        <v>227</v>
      </c>
      <c r="D188" s="167">
        <f t="shared" si="2"/>
        <v>74.42622950819671</v>
      </c>
    </row>
    <row r="189" spans="1:4" ht="16.5" customHeight="1">
      <c r="A189" s="165" t="s">
        <v>92</v>
      </c>
      <c r="B189" s="166">
        <v>81</v>
      </c>
      <c r="C189" s="166">
        <v>74</v>
      </c>
      <c r="D189" s="167">
        <f t="shared" si="2"/>
        <v>91.35802469135803</v>
      </c>
    </row>
    <row r="190" spans="1:4" ht="16.5" customHeight="1">
      <c r="A190" s="165" t="s">
        <v>93</v>
      </c>
      <c r="B190" s="166">
        <v>5</v>
      </c>
      <c r="C190" s="166">
        <v>20</v>
      </c>
      <c r="D190" s="167">
        <f t="shared" si="2"/>
        <v>400</v>
      </c>
    </row>
    <row r="191" spans="1:4" ht="16.5" customHeight="1">
      <c r="A191" s="165" t="s">
        <v>94</v>
      </c>
      <c r="B191" s="166">
        <v>10</v>
      </c>
      <c r="C191" s="166">
        <v>0</v>
      </c>
      <c r="D191" s="167">
        <f t="shared" si="2"/>
        <v>0</v>
      </c>
    </row>
    <row r="192" spans="1:4" ht="16.5" customHeight="1">
      <c r="A192" s="165" t="s">
        <v>205</v>
      </c>
      <c r="B192" s="166">
        <v>0</v>
      </c>
      <c r="C192" s="166">
        <v>0</v>
      </c>
      <c r="D192" s="167" t="e">
        <f t="shared" si="2"/>
        <v>#DIV/0!</v>
      </c>
    </row>
    <row r="193" spans="1:4" ht="16.5" customHeight="1">
      <c r="A193" s="165" t="s">
        <v>206</v>
      </c>
      <c r="B193" s="166">
        <v>40</v>
      </c>
      <c r="C193" s="166">
        <v>13</v>
      </c>
      <c r="D193" s="167">
        <f t="shared" si="2"/>
        <v>32.5</v>
      </c>
    </row>
    <row r="194" spans="1:4" ht="16.5" customHeight="1">
      <c r="A194" s="165" t="s">
        <v>207</v>
      </c>
      <c r="B194" s="166">
        <v>65</v>
      </c>
      <c r="C194" s="166">
        <v>65</v>
      </c>
      <c r="D194" s="167">
        <f t="shared" si="2"/>
        <v>100</v>
      </c>
    </row>
    <row r="195" spans="1:4" ht="16.5" customHeight="1">
      <c r="A195" s="165" t="s">
        <v>101</v>
      </c>
      <c r="B195" s="166">
        <v>0</v>
      </c>
      <c r="C195" s="166">
        <v>0</v>
      </c>
      <c r="D195" s="167" t="e">
        <f t="shared" si="2"/>
        <v>#DIV/0!</v>
      </c>
    </row>
    <row r="196" spans="1:4" ht="16.5" customHeight="1">
      <c r="A196" s="165" t="s">
        <v>208</v>
      </c>
      <c r="B196" s="166">
        <v>104</v>
      </c>
      <c r="C196" s="166">
        <v>55</v>
      </c>
      <c r="D196" s="167">
        <f t="shared" si="2"/>
        <v>52.88461538461539</v>
      </c>
    </row>
    <row r="197" spans="1:4" ht="16.5" customHeight="1">
      <c r="A197" s="165" t="s">
        <v>209</v>
      </c>
      <c r="B197" s="166">
        <v>253</v>
      </c>
      <c r="C197" s="166">
        <f>SUM(C198:C202)</f>
        <v>239</v>
      </c>
      <c r="D197" s="167">
        <f aca="true" t="shared" si="3" ref="D197:D260">C197/B197*100</f>
        <v>94.46640316205533</v>
      </c>
    </row>
    <row r="198" spans="1:4" ht="16.5" customHeight="1">
      <c r="A198" s="165" t="s">
        <v>92</v>
      </c>
      <c r="B198" s="166">
        <v>248</v>
      </c>
      <c r="C198" s="166">
        <v>221</v>
      </c>
      <c r="D198" s="167">
        <f t="shared" si="3"/>
        <v>89.11290322580645</v>
      </c>
    </row>
    <row r="199" spans="1:4" ht="16.5" customHeight="1">
      <c r="A199" s="165" t="s">
        <v>93</v>
      </c>
      <c r="B199" s="166">
        <v>0</v>
      </c>
      <c r="C199" s="166">
        <v>5</v>
      </c>
      <c r="D199" s="167" t="e">
        <f t="shared" si="3"/>
        <v>#DIV/0!</v>
      </c>
    </row>
    <row r="200" spans="1:4" ht="16.5" customHeight="1">
      <c r="A200" s="165" t="s">
        <v>94</v>
      </c>
      <c r="B200" s="166">
        <v>0</v>
      </c>
      <c r="C200" s="166">
        <v>0</v>
      </c>
      <c r="D200" s="167" t="e">
        <f t="shared" si="3"/>
        <v>#DIV/0!</v>
      </c>
    </row>
    <row r="201" spans="1:4" ht="16.5" customHeight="1">
      <c r="A201" s="165" t="s">
        <v>210</v>
      </c>
      <c r="B201" s="166">
        <v>0</v>
      </c>
      <c r="C201" s="166">
        <v>0</v>
      </c>
      <c r="D201" s="167" t="e">
        <f t="shared" si="3"/>
        <v>#DIV/0!</v>
      </c>
    </row>
    <row r="202" spans="1:4" ht="16.5" customHeight="1">
      <c r="A202" s="165" t="s">
        <v>211</v>
      </c>
      <c r="B202" s="166">
        <v>5</v>
      </c>
      <c r="C202" s="166">
        <v>13</v>
      </c>
      <c r="D202" s="167">
        <f t="shared" si="3"/>
        <v>260</v>
      </c>
    </row>
    <row r="203" spans="1:4" ht="16.5" customHeight="1">
      <c r="A203" s="165" t="s">
        <v>212</v>
      </c>
      <c r="B203" s="166">
        <v>713</v>
      </c>
      <c r="C203" s="166">
        <f>SUM(C204:C209)</f>
        <v>893</v>
      </c>
      <c r="D203" s="167">
        <f t="shared" si="3"/>
        <v>125.24544179523143</v>
      </c>
    </row>
    <row r="204" spans="1:4" ht="16.5" customHeight="1">
      <c r="A204" s="165" t="s">
        <v>92</v>
      </c>
      <c r="B204" s="166">
        <v>443</v>
      </c>
      <c r="C204" s="166">
        <v>438</v>
      </c>
      <c r="D204" s="167">
        <f t="shared" si="3"/>
        <v>98.87133182844244</v>
      </c>
    </row>
    <row r="205" spans="1:4" ht="16.5" customHeight="1">
      <c r="A205" s="165" t="s">
        <v>93</v>
      </c>
      <c r="B205" s="166">
        <v>270</v>
      </c>
      <c r="C205" s="166">
        <v>276</v>
      </c>
      <c r="D205" s="167">
        <f t="shared" si="3"/>
        <v>102.22222222222221</v>
      </c>
    </row>
    <row r="206" spans="1:4" ht="16.5" customHeight="1">
      <c r="A206" s="165" t="s">
        <v>94</v>
      </c>
      <c r="B206" s="166">
        <v>0</v>
      </c>
      <c r="C206" s="166">
        <v>0</v>
      </c>
      <c r="D206" s="167" t="e">
        <f t="shared" si="3"/>
        <v>#DIV/0!</v>
      </c>
    </row>
    <row r="207" spans="1:4" ht="16.5" customHeight="1">
      <c r="A207" s="165" t="s">
        <v>106</v>
      </c>
      <c r="B207" s="166">
        <v>0</v>
      </c>
      <c r="C207" s="166">
        <v>0</v>
      </c>
      <c r="D207" s="167" t="e">
        <f t="shared" si="3"/>
        <v>#DIV/0!</v>
      </c>
    </row>
    <row r="208" spans="1:4" ht="16.5" customHeight="1">
      <c r="A208" s="165" t="s">
        <v>101</v>
      </c>
      <c r="B208" s="166">
        <v>0</v>
      </c>
      <c r="C208" s="166">
        <v>0</v>
      </c>
      <c r="D208" s="167" t="e">
        <f t="shared" si="3"/>
        <v>#DIV/0!</v>
      </c>
    </row>
    <row r="209" spans="1:4" ht="16.5" customHeight="1">
      <c r="A209" s="165" t="s">
        <v>213</v>
      </c>
      <c r="B209" s="166">
        <v>0</v>
      </c>
      <c r="C209" s="166">
        <v>179</v>
      </c>
      <c r="D209" s="167" t="e">
        <f t="shared" si="3"/>
        <v>#DIV/0!</v>
      </c>
    </row>
    <row r="210" spans="1:4" ht="16.5" customHeight="1">
      <c r="A210" s="165" t="s">
        <v>214</v>
      </c>
      <c r="B210" s="166">
        <v>1637</v>
      </c>
      <c r="C210" s="166">
        <f>SUM(C211:C217)</f>
        <v>1381</v>
      </c>
      <c r="D210" s="167">
        <f t="shared" si="3"/>
        <v>84.36163714111179</v>
      </c>
    </row>
    <row r="211" spans="1:4" ht="16.5" customHeight="1">
      <c r="A211" s="165" t="s">
        <v>92</v>
      </c>
      <c r="B211" s="166">
        <v>927</v>
      </c>
      <c r="C211" s="166">
        <v>505</v>
      </c>
      <c r="D211" s="167">
        <f t="shared" si="3"/>
        <v>54.476806903991374</v>
      </c>
    </row>
    <row r="212" spans="1:4" ht="16.5" customHeight="1">
      <c r="A212" s="165" t="s">
        <v>93</v>
      </c>
      <c r="B212" s="166">
        <v>297</v>
      </c>
      <c r="C212" s="166">
        <v>311</v>
      </c>
      <c r="D212" s="167">
        <f t="shared" si="3"/>
        <v>104.71380471380472</v>
      </c>
    </row>
    <row r="213" spans="1:4" ht="16.5" customHeight="1">
      <c r="A213" s="165" t="s">
        <v>94</v>
      </c>
      <c r="B213" s="166">
        <v>3</v>
      </c>
      <c r="C213" s="166">
        <v>3</v>
      </c>
      <c r="D213" s="167">
        <f t="shared" si="3"/>
        <v>100</v>
      </c>
    </row>
    <row r="214" spans="1:4" ht="16.5" customHeight="1">
      <c r="A214" s="165" t="s">
        <v>215</v>
      </c>
      <c r="B214" s="166">
        <v>0</v>
      </c>
      <c r="C214" s="166">
        <v>0</v>
      </c>
      <c r="D214" s="167" t="e">
        <f t="shared" si="3"/>
        <v>#DIV/0!</v>
      </c>
    </row>
    <row r="215" spans="1:4" ht="16.5" customHeight="1">
      <c r="A215" s="165" t="s">
        <v>216</v>
      </c>
      <c r="B215" s="166">
        <v>0</v>
      </c>
      <c r="C215" s="166">
        <v>0</v>
      </c>
      <c r="D215" s="167" t="e">
        <f t="shared" si="3"/>
        <v>#DIV/0!</v>
      </c>
    </row>
    <row r="216" spans="1:4" ht="16.5" customHeight="1">
      <c r="A216" s="165" t="s">
        <v>101</v>
      </c>
      <c r="B216" s="166">
        <v>0</v>
      </c>
      <c r="C216" s="166">
        <v>0</v>
      </c>
      <c r="D216" s="167" t="e">
        <f t="shared" si="3"/>
        <v>#DIV/0!</v>
      </c>
    </row>
    <row r="217" spans="1:4" ht="16.5" customHeight="1">
      <c r="A217" s="165" t="s">
        <v>217</v>
      </c>
      <c r="B217" s="166">
        <v>410</v>
      </c>
      <c r="C217" s="166">
        <v>562</v>
      </c>
      <c r="D217" s="167">
        <f t="shared" si="3"/>
        <v>137.07317073170734</v>
      </c>
    </row>
    <row r="218" spans="1:4" ht="16.5" customHeight="1">
      <c r="A218" s="165" t="s">
        <v>218</v>
      </c>
      <c r="B218" s="166">
        <v>7192</v>
      </c>
      <c r="C218" s="166">
        <f>SUM(C219:C224)</f>
        <v>7037</v>
      </c>
      <c r="D218" s="167">
        <f t="shared" si="3"/>
        <v>97.84482758620689</v>
      </c>
    </row>
    <row r="219" spans="1:4" ht="16.5" customHeight="1">
      <c r="A219" s="165" t="s">
        <v>92</v>
      </c>
      <c r="B219" s="166">
        <v>2593</v>
      </c>
      <c r="C219" s="166">
        <v>4554</v>
      </c>
      <c r="D219" s="167">
        <f t="shared" si="3"/>
        <v>175.6266872348631</v>
      </c>
    </row>
    <row r="220" spans="1:4" ht="16.5" customHeight="1">
      <c r="A220" s="165" t="s">
        <v>93</v>
      </c>
      <c r="B220" s="166">
        <v>1410</v>
      </c>
      <c r="C220" s="166">
        <v>505</v>
      </c>
      <c r="D220" s="167">
        <f t="shared" si="3"/>
        <v>35.815602836879435</v>
      </c>
    </row>
    <row r="221" spans="1:4" ht="16.5" customHeight="1">
      <c r="A221" s="165" t="s">
        <v>94</v>
      </c>
      <c r="B221" s="166">
        <v>66</v>
      </c>
      <c r="C221" s="166">
        <v>62</v>
      </c>
      <c r="D221" s="167">
        <f t="shared" si="3"/>
        <v>93.93939393939394</v>
      </c>
    </row>
    <row r="222" spans="1:4" ht="16.5" customHeight="1">
      <c r="A222" s="165" t="s">
        <v>219</v>
      </c>
      <c r="B222" s="166">
        <v>100</v>
      </c>
      <c r="C222" s="166">
        <v>0</v>
      </c>
      <c r="D222" s="167">
        <f t="shared" si="3"/>
        <v>0</v>
      </c>
    </row>
    <row r="223" spans="1:4" ht="16.5" customHeight="1">
      <c r="A223" s="165" t="s">
        <v>101</v>
      </c>
      <c r="B223" s="166">
        <v>0</v>
      </c>
      <c r="C223" s="166">
        <v>0</v>
      </c>
      <c r="D223" s="167" t="e">
        <f t="shared" si="3"/>
        <v>#DIV/0!</v>
      </c>
    </row>
    <row r="224" spans="1:4" ht="16.5" customHeight="1">
      <c r="A224" s="165" t="s">
        <v>220</v>
      </c>
      <c r="B224" s="166">
        <v>3023</v>
      </c>
      <c r="C224" s="166">
        <v>1916</v>
      </c>
      <c r="D224" s="167">
        <f t="shared" si="3"/>
        <v>63.380747601720145</v>
      </c>
    </row>
    <row r="225" spans="1:4" ht="16.5" customHeight="1">
      <c r="A225" s="165" t="s">
        <v>221</v>
      </c>
      <c r="B225" s="166">
        <v>1086</v>
      </c>
      <c r="C225" s="166">
        <f>SUM(C226:C230)</f>
        <v>1293</v>
      </c>
      <c r="D225" s="167">
        <f t="shared" si="3"/>
        <v>119.06077348066297</v>
      </c>
    </row>
    <row r="226" spans="1:4" ht="16.5" customHeight="1">
      <c r="A226" s="165" t="s">
        <v>92</v>
      </c>
      <c r="B226" s="166">
        <v>620</v>
      </c>
      <c r="C226" s="166">
        <v>614</v>
      </c>
      <c r="D226" s="167">
        <f t="shared" si="3"/>
        <v>99.03225806451613</v>
      </c>
    </row>
    <row r="227" spans="1:4" ht="16.5" customHeight="1">
      <c r="A227" s="165" t="s">
        <v>93</v>
      </c>
      <c r="B227" s="166">
        <v>242</v>
      </c>
      <c r="C227" s="166">
        <v>51</v>
      </c>
      <c r="D227" s="167">
        <f t="shared" si="3"/>
        <v>21.074380165289256</v>
      </c>
    </row>
    <row r="228" spans="1:4" ht="16.5" customHeight="1">
      <c r="A228" s="165" t="s">
        <v>94</v>
      </c>
      <c r="B228" s="166">
        <v>0</v>
      </c>
      <c r="C228" s="166">
        <v>0</v>
      </c>
      <c r="D228" s="167" t="e">
        <f t="shared" si="3"/>
        <v>#DIV/0!</v>
      </c>
    </row>
    <row r="229" spans="1:4" ht="16.5" customHeight="1">
      <c r="A229" s="165" t="s">
        <v>101</v>
      </c>
      <c r="B229" s="166">
        <v>0</v>
      </c>
      <c r="C229" s="166">
        <v>0</v>
      </c>
      <c r="D229" s="167" t="e">
        <f t="shared" si="3"/>
        <v>#DIV/0!</v>
      </c>
    </row>
    <row r="230" spans="1:4" ht="16.5" customHeight="1">
      <c r="A230" s="165" t="s">
        <v>222</v>
      </c>
      <c r="B230" s="166">
        <v>224</v>
      </c>
      <c r="C230" s="166">
        <v>628</v>
      </c>
      <c r="D230" s="167">
        <f t="shared" si="3"/>
        <v>280.35714285714283</v>
      </c>
    </row>
    <row r="231" spans="1:4" ht="16.5" customHeight="1">
      <c r="A231" s="165" t="s">
        <v>223</v>
      </c>
      <c r="B231" s="166">
        <v>2973</v>
      </c>
      <c r="C231" s="166">
        <f>SUM(C232:C236)</f>
        <v>1861</v>
      </c>
      <c r="D231" s="167">
        <f t="shared" si="3"/>
        <v>62.59670366633031</v>
      </c>
    </row>
    <row r="232" spans="1:4" ht="16.5" customHeight="1">
      <c r="A232" s="165" t="s">
        <v>92</v>
      </c>
      <c r="B232" s="166">
        <v>563</v>
      </c>
      <c r="C232" s="166">
        <v>442</v>
      </c>
      <c r="D232" s="167">
        <f t="shared" si="3"/>
        <v>78.50799289520425</v>
      </c>
    </row>
    <row r="233" spans="1:4" ht="16.5" customHeight="1">
      <c r="A233" s="165" t="s">
        <v>93</v>
      </c>
      <c r="B233" s="166">
        <v>252</v>
      </c>
      <c r="C233" s="166">
        <v>268</v>
      </c>
      <c r="D233" s="167">
        <f t="shared" si="3"/>
        <v>106.34920634920636</v>
      </c>
    </row>
    <row r="234" spans="1:4" ht="16.5" customHeight="1">
      <c r="A234" s="165" t="s">
        <v>94</v>
      </c>
      <c r="B234" s="166">
        <v>0</v>
      </c>
      <c r="C234" s="166">
        <v>0</v>
      </c>
      <c r="D234" s="167" t="e">
        <f t="shared" si="3"/>
        <v>#DIV/0!</v>
      </c>
    </row>
    <row r="235" spans="1:4" ht="16.5" customHeight="1">
      <c r="A235" s="165" t="s">
        <v>101</v>
      </c>
      <c r="B235" s="166">
        <v>0</v>
      </c>
      <c r="C235" s="166">
        <v>0</v>
      </c>
      <c r="D235" s="167" t="e">
        <f t="shared" si="3"/>
        <v>#DIV/0!</v>
      </c>
    </row>
    <row r="236" spans="1:4" ht="16.5" customHeight="1">
      <c r="A236" s="165" t="s">
        <v>224</v>
      </c>
      <c r="B236" s="166">
        <v>2158</v>
      </c>
      <c r="C236" s="166">
        <v>1151</v>
      </c>
      <c r="D236" s="167">
        <f t="shared" si="3"/>
        <v>53.33642261353104</v>
      </c>
    </row>
    <row r="237" spans="1:4" ht="16.5" customHeight="1">
      <c r="A237" s="165" t="s">
        <v>225</v>
      </c>
      <c r="B237" s="166">
        <v>543</v>
      </c>
      <c r="C237" s="166">
        <f>SUM(C238:C242)</f>
        <v>444</v>
      </c>
      <c r="D237" s="167">
        <f t="shared" si="3"/>
        <v>81.76795580110497</v>
      </c>
    </row>
    <row r="238" spans="1:4" ht="16.5" customHeight="1">
      <c r="A238" s="165" t="s">
        <v>92</v>
      </c>
      <c r="B238" s="166">
        <v>440</v>
      </c>
      <c r="C238" s="166">
        <v>224</v>
      </c>
      <c r="D238" s="167">
        <f t="shared" si="3"/>
        <v>50.90909090909091</v>
      </c>
    </row>
    <row r="239" spans="1:4" ht="16.5" customHeight="1">
      <c r="A239" s="165" t="s">
        <v>93</v>
      </c>
      <c r="B239" s="166">
        <v>9</v>
      </c>
      <c r="C239" s="166">
        <v>15</v>
      </c>
      <c r="D239" s="167">
        <f t="shared" si="3"/>
        <v>166.66666666666669</v>
      </c>
    </row>
    <row r="240" spans="1:4" ht="16.5" customHeight="1">
      <c r="A240" s="165" t="s">
        <v>94</v>
      </c>
      <c r="B240" s="166">
        <v>0</v>
      </c>
      <c r="C240" s="166">
        <v>0</v>
      </c>
      <c r="D240" s="167" t="e">
        <f t="shared" si="3"/>
        <v>#DIV/0!</v>
      </c>
    </row>
    <row r="241" spans="1:4" ht="16.5" customHeight="1">
      <c r="A241" s="165" t="s">
        <v>101</v>
      </c>
      <c r="B241" s="166">
        <v>0</v>
      </c>
      <c r="C241" s="166">
        <v>0</v>
      </c>
      <c r="D241" s="167" t="e">
        <f t="shared" si="3"/>
        <v>#DIV/0!</v>
      </c>
    </row>
    <row r="242" spans="1:4" ht="16.5" customHeight="1">
      <c r="A242" s="165" t="s">
        <v>226</v>
      </c>
      <c r="B242" s="166">
        <v>94</v>
      </c>
      <c r="C242" s="166">
        <v>205</v>
      </c>
      <c r="D242" s="167">
        <f t="shared" si="3"/>
        <v>218.08510638297872</v>
      </c>
    </row>
    <row r="243" spans="1:4" ht="16.5" customHeight="1">
      <c r="A243" s="165" t="s">
        <v>227</v>
      </c>
      <c r="B243" s="166">
        <v>0</v>
      </c>
      <c r="C243" s="166">
        <f>SUM(C244:C248)</f>
        <v>0</v>
      </c>
      <c r="D243" s="167" t="e">
        <f t="shared" si="3"/>
        <v>#DIV/0!</v>
      </c>
    </row>
    <row r="244" spans="1:4" ht="16.5" customHeight="1">
      <c r="A244" s="165" t="s">
        <v>92</v>
      </c>
      <c r="B244" s="166">
        <v>0</v>
      </c>
      <c r="C244" s="166"/>
      <c r="D244" s="167" t="e">
        <f t="shared" si="3"/>
        <v>#DIV/0!</v>
      </c>
    </row>
    <row r="245" spans="1:4" ht="16.5" customHeight="1">
      <c r="A245" s="165" t="s">
        <v>93</v>
      </c>
      <c r="B245" s="166">
        <v>0</v>
      </c>
      <c r="C245" s="166"/>
      <c r="D245" s="167" t="e">
        <f t="shared" si="3"/>
        <v>#DIV/0!</v>
      </c>
    </row>
    <row r="246" spans="1:4" ht="16.5" customHeight="1">
      <c r="A246" s="165" t="s">
        <v>94</v>
      </c>
      <c r="B246" s="166">
        <v>0</v>
      </c>
      <c r="C246" s="166"/>
      <c r="D246" s="167" t="e">
        <f t="shared" si="3"/>
        <v>#DIV/0!</v>
      </c>
    </row>
    <row r="247" spans="1:4" ht="16.5" customHeight="1">
      <c r="A247" s="165" t="s">
        <v>101</v>
      </c>
      <c r="B247" s="166">
        <v>0</v>
      </c>
      <c r="C247" s="166"/>
      <c r="D247" s="167" t="e">
        <f t="shared" si="3"/>
        <v>#DIV/0!</v>
      </c>
    </row>
    <row r="248" spans="1:4" ht="16.5" customHeight="1">
      <c r="A248" s="165" t="s">
        <v>228</v>
      </c>
      <c r="B248" s="166">
        <v>0</v>
      </c>
      <c r="C248" s="166"/>
      <c r="D248" s="167" t="e">
        <f t="shared" si="3"/>
        <v>#DIV/0!</v>
      </c>
    </row>
    <row r="249" spans="1:4" ht="16.5" customHeight="1">
      <c r="A249" s="165" t="s">
        <v>229</v>
      </c>
      <c r="B249" s="166">
        <v>444</v>
      </c>
      <c r="C249" s="166">
        <f>SUM(C250:C254)</f>
        <v>652</v>
      </c>
      <c r="D249" s="167">
        <f t="shared" si="3"/>
        <v>146.84684684684686</v>
      </c>
    </row>
    <row r="250" spans="1:4" ht="16.5" customHeight="1">
      <c r="A250" s="165" t="s">
        <v>92</v>
      </c>
      <c r="B250" s="166">
        <v>271</v>
      </c>
      <c r="C250" s="166">
        <v>255</v>
      </c>
      <c r="D250" s="167">
        <f t="shared" si="3"/>
        <v>94.0959409594096</v>
      </c>
    </row>
    <row r="251" spans="1:4" ht="16.5" customHeight="1">
      <c r="A251" s="165" t="s">
        <v>93</v>
      </c>
      <c r="B251" s="166">
        <v>115</v>
      </c>
      <c r="C251" s="166">
        <v>282</v>
      </c>
      <c r="D251" s="167">
        <f t="shared" si="3"/>
        <v>245.21739130434784</v>
      </c>
    </row>
    <row r="252" spans="1:4" ht="16.5" customHeight="1">
      <c r="A252" s="165" t="s">
        <v>94</v>
      </c>
      <c r="B252" s="166">
        <v>0</v>
      </c>
      <c r="C252" s="166">
        <v>0</v>
      </c>
      <c r="D252" s="167" t="e">
        <f t="shared" si="3"/>
        <v>#DIV/0!</v>
      </c>
    </row>
    <row r="253" spans="1:4" ht="16.5" customHeight="1">
      <c r="A253" s="165" t="s">
        <v>101</v>
      </c>
      <c r="B253" s="166">
        <v>0</v>
      </c>
      <c r="C253" s="166">
        <v>0</v>
      </c>
      <c r="D253" s="167" t="e">
        <f t="shared" si="3"/>
        <v>#DIV/0!</v>
      </c>
    </row>
    <row r="254" spans="1:4" ht="16.5" customHeight="1">
      <c r="A254" s="165" t="s">
        <v>230</v>
      </c>
      <c r="B254" s="166">
        <v>58</v>
      </c>
      <c r="C254" s="166">
        <v>115</v>
      </c>
      <c r="D254" s="167">
        <f t="shared" si="3"/>
        <v>198.27586206896552</v>
      </c>
    </row>
    <row r="255" spans="1:4" ht="16.5" customHeight="1">
      <c r="A255" s="165" t="s">
        <v>231</v>
      </c>
      <c r="B255" s="166">
        <v>462</v>
      </c>
      <c r="C255" s="166">
        <f>SUM(C256:C257)</f>
        <v>217</v>
      </c>
      <c r="D255" s="167">
        <f t="shared" si="3"/>
        <v>46.96969696969697</v>
      </c>
    </row>
    <row r="256" spans="1:4" ht="16.5" customHeight="1">
      <c r="A256" s="165" t="s">
        <v>232</v>
      </c>
      <c r="B256" s="166">
        <v>0</v>
      </c>
      <c r="C256" s="166"/>
      <c r="D256" s="167" t="e">
        <f t="shared" si="3"/>
        <v>#DIV/0!</v>
      </c>
    </row>
    <row r="257" spans="1:4" ht="16.5" customHeight="1">
      <c r="A257" s="165" t="s">
        <v>233</v>
      </c>
      <c r="B257" s="166">
        <v>462</v>
      </c>
      <c r="C257" s="166">
        <v>217</v>
      </c>
      <c r="D257" s="167">
        <f t="shared" si="3"/>
        <v>46.96969696969697</v>
      </c>
    </row>
    <row r="258" spans="1:4" ht="16.5" customHeight="1">
      <c r="A258" s="165" t="s">
        <v>234</v>
      </c>
      <c r="B258" s="166"/>
      <c r="C258" s="166"/>
      <c r="D258" s="167" t="e">
        <f t="shared" si="3"/>
        <v>#DIV/0!</v>
      </c>
    </row>
    <row r="259" spans="1:4" ht="16.5" customHeight="1">
      <c r="A259" s="165" t="s">
        <v>235</v>
      </c>
      <c r="B259" s="166"/>
      <c r="C259" s="166"/>
      <c r="D259" s="167" t="e">
        <f t="shared" si="3"/>
        <v>#DIV/0!</v>
      </c>
    </row>
    <row r="260" spans="1:4" ht="16.5" customHeight="1">
      <c r="A260" s="165" t="s">
        <v>92</v>
      </c>
      <c r="B260" s="166"/>
      <c r="C260" s="166"/>
      <c r="D260" s="167" t="e">
        <f t="shared" si="3"/>
        <v>#DIV/0!</v>
      </c>
    </row>
    <row r="261" spans="1:4" ht="16.5" customHeight="1">
      <c r="A261" s="165" t="s">
        <v>93</v>
      </c>
      <c r="B261" s="166"/>
      <c r="C261" s="166"/>
      <c r="D261" s="167" t="e">
        <f aca="true" t="shared" si="4" ref="D261:D324">C261/B261*100</f>
        <v>#DIV/0!</v>
      </c>
    </row>
    <row r="262" spans="1:4" ht="16.5" customHeight="1">
      <c r="A262" s="165" t="s">
        <v>94</v>
      </c>
      <c r="B262" s="166"/>
      <c r="C262" s="166"/>
      <c r="D262" s="167" t="e">
        <f t="shared" si="4"/>
        <v>#DIV/0!</v>
      </c>
    </row>
    <row r="263" spans="1:4" ht="16.5" customHeight="1">
      <c r="A263" s="165" t="s">
        <v>219</v>
      </c>
      <c r="B263" s="166"/>
      <c r="C263" s="166"/>
      <c r="D263" s="167" t="e">
        <f t="shared" si="4"/>
        <v>#DIV/0!</v>
      </c>
    </row>
    <row r="264" spans="1:4" ht="16.5" customHeight="1">
      <c r="A264" s="165" t="s">
        <v>101</v>
      </c>
      <c r="B264" s="166"/>
      <c r="C264" s="166"/>
      <c r="D264" s="167" t="e">
        <f t="shared" si="4"/>
        <v>#DIV/0!</v>
      </c>
    </row>
    <row r="265" spans="1:4" ht="16.5" customHeight="1">
      <c r="A265" s="165" t="s">
        <v>236</v>
      </c>
      <c r="B265" s="166"/>
      <c r="C265" s="166"/>
      <c r="D265" s="167" t="e">
        <f t="shared" si="4"/>
        <v>#DIV/0!</v>
      </c>
    </row>
    <row r="266" spans="1:4" ht="16.5" customHeight="1">
      <c r="A266" s="165" t="s">
        <v>237</v>
      </c>
      <c r="B266" s="166"/>
      <c r="C266" s="166"/>
      <c r="D266" s="167" t="e">
        <f t="shared" si="4"/>
        <v>#DIV/0!</v>
      </c>
    </row>
    <row r="267" spans="1:4" ht="16.5" customHeight="1">
      <c r="A267" s="165" t="s">
        <v>238</v>
      </c>
      <c r="B267" s="166"/>
      <c r="C267" s="166"/>
      <c r="D267" s="167" t="e">
        <f t="shared" si="4"/>
        <v>#DIV/0!</v>
      </c>
    </row>
    <row r="268" spans="1:4" ht="16.5" customHeight="1">
      <c r="A268" s="165" t="s">
        <v>239</v>
      </c>
      <c r="B268" s="166"/>
      <c r="C268" s="166"/>
      <c r="D268" s="167" t="e">
        <f t="shared" si="4"/>
        <v>#DIV/0!</v>
      </c>
    </row>
    <row r="269" spans="1:4" ht="16.5" customHeight="1">
      <c r="A269" s="165" t="s">
        <v>240</v>
      </c>
      <c r="B269" s="166"/>
      <c r="C269" s="166"/>
      <c r="D269" s="167" t="e">
        <f t="shared" si="4"/>
        <v>#DIV/0!</v>
      </c>
    </row>
    <row r="270" spans="1:4" ht="16.5" customHeight="1">
      <c r="A270" s="165" t="s">
        <v>241</v>
      </c>
      <c r="B270" s="166"/>
      <c r="C270" s="166"/>
      <c r="D270" s="167" t="e">
        <f t="shared" si="4"/>
        <v>#DIV/0!</v>
      </c>
    </row>
    <row r="271" spans="1:4" ht="16.5" customHeight="1">
      <c r="A271" s="165" t="s">
        <v>242</v>
      </c>
      <c r="B271" s="166"/>
      <c r="C271" s="166"/>
      <c r="D271" s="167" t="e">
        <f t="shared" si="4"/>
        <v>#DIV/0!</v>
      </c>
    </row>
    <row r="272" spans="1:4" ht="16.5" customHeight="1">
      <c r="A272" s="165" t="s">
        <v>243</v>
      </c>
      <c r="B272" s="166"/>
      <c r="C272" s="166"/>
      <c r="D272" s="167" t="e">
        <f t="shared" si="4"/>
        <v>#DIV/0!</v>
      </c>
    </row>
    <row r="273" spans="1:4" ht="16.5" customHeight="1">
      <c r="A273" s="165" t="s">
        <v>244</v>
      </c>
      <c r="B273" s="166"/>
      <c r="C273" s="166"/>
      <c r="D273" s="167" t="e">
        <f t="shared" si="4"/>
        <v>#DIV/0!</v>
      </c>
    </row>
    <row r="274" spans="1:4" ht="16.5" customHeight="1">
      <c r="A274" s="165" t="s">
        <v>245</v>
      </c>
      <c r="B274" s="166"/>
      <c r="C274" s="166"/>
      <c r="D274" s="167" t="e">
        <f t="shared" si="4"/>
        <v>#DIV/0!</v>
      </c>
    </row>
    <row r="275" spans="1:4" ht="16.5" customHeight="1">
      <c r="A275" s="165" t="s">
        <v>246</v>
      </c>
      <c r="B275" s="166"/>
      <c r="C275" s="166"/>
      <c r="D275" s="167" t="e">
        <f t="shared" si="4"/>
        <v>#DIV/0!</v>
      </c>
    </row>
    <row r="276" spans="1:4" ht="16.5" customHeight="1">
      <c r="A276" s="165" t="s">
        <v>247</v>
      </c>
      <c r="B276" s="166"/>
      <c r="C276" s="166"/>
      <c r="D276" s="167" t="e">
        <f t="shared" si="4"/>
        <v>#DIV/0!</v>
      </c>
    </row>
    <row r="277" spans="1:4" ht="16.5" customHeight="1">
      <c r="A277" s="165" t="s">
        <v>248</v>
      </c>
      <c r="B277" s="166"/>
      <c r="C277" s="166"/>
      <c r="D277" s="167" t="e">
        <f t="shared" si="4"/>
        <v>#DIV/0!</v>
      </c>
    </row>
    <row r="278" spans="1:4" ht="16.5" customHeight="1">
      <c r="A278" s="165" t="s">
        <v>249</v>
      </c>
      <c r="B278" s="166"/>
      <c r="C278" s="166"/>
      <c r="D278" s="167" t="e">
        <f t="shared" si="4"/>
        <v>#DIV/0!</v>
      </c>
    </row>
    <row r="279" spans="1:4" ht="16.5" customHeight="1">
      <c r="A279" s="165" t="s">
        <v>250</v>
      </c>
      <c r="B279" s="166"/>
      <c r="C279" s="166"/>
      <c r="D279" s="167" t="e">
        <f t="shared" si="4"/>
        <v>#DIV/0!</v>
      </c>
    </row>
    <row r="280" spans="1:4" ht="16.5" customHeight="1">
      <c r="A280" s="165" t="s">
        <v>251</v>
      </c>
      <c r="B280" s="166"/>
      <c r="C280" s="166"/>
      <c r="D280" s="167" t="e">
        <f t="shared" si="4"/>
        <v>#DIV/0!</v>
      </c>
    </row>
    <row r="281" spans="1:4" ht="16.5" customHeight="1">
      <c r="A281" s="165" t="s">
        <v>252</v>
      </c>
      <c r="B281" s="166"/>
      <c r="C281" s="166"/>
      <c r="D281" s="167" t="e">
        <f t="shared" si="4"/>
        <v>#DIV/0!</v>
      </c>
    </row>
    <row r="282" spans="1:4" ht="16.5" customHeight="1">
      <c r="A282" s="165" t="s">
        <v>253</v>
      </c>
      <c r="B282" s="166"/>
      <c r="C282" s="166"/>
      <c r="D282" s="167" t="e">
        <f t="shared" si="4"/>
        <v>#DIV/0!</v>
      </c>
    </row>
    <row r="283" spans="1:4" ht="16.5" customHeight="1">
      <c r="A283" s="165" t="s">
        <v>254</v>
      </c>
      <c r="B283" s="166"/>
      <c r="C283" s="166"/>
      <c r="D283" s="167" t="e">
        <f t="shared" si="4"/>
        <v>#DIV/0!</v>
      </c>
    </row>
    <row r="284" spans="1:4" ht="16.5" customHeight="1">
      <c r="A284" s="165" t="s">
        <v>255</v>
      </c>
      <c r="B284" s="166"/>
      <c r="C284" s="166"/>
      <c r="D284" s="167" t="e">
        <f t="shared" si="4"/>
        <v>#DIV/0!</v>
      </c>
    </row>
    <row r="285" spans="1:4" ht="16.5" customHeight="1">
      <c r="A285" s="165" t="s">
        <v>256</v>
      </c>
      <c r="B285" s="166"/>
      <c r="C285" s="166"/>
      <c r="D285" s="167" t="e">
        <f t="shared" si="4"/>
        <v>#DIV/0!</v>
      </c>
    </row>
    <row r="286" spans="1:4" ht="16.5" customHeight="1">
      <c r="A286" s="165" t="s">
        <v>257</v>
      </c>
      <c r="B286" s="166"/>
      <c r="C286" s="166"/>
      <c r="D286" s="167" t="e">
        <f t="shared" si="4"/>
        <v>#DIV/0!</v>
      </c>
    </row>
    <row r="287" spans="1:4" ht="16.5" customHeight="1">
      <c r="A287" s="165" t="s">
        <v>258</v>
      </c>
      <c r="B287" s="166"/>
      <c r="C287" s="166"/>
      <c r="D287" s="167" t="e">
        <f t="shared" si="4"/>
        <v>#DIV/0!</v>
      </c>
    </row>
    <row r="288" spans="1:4" ht="16.5" customHeight="1">
      <c r="A288" s="165" t="s">
        <v>259</v>
      </c>
      <c r="B288" s="166"/>
      <c r="C288" s="166"/>
      <c r="D288" s="167" t="e">
        <f t="shared" si="4"/>
        <v>#DIV/0!</v>
      </c>
    </row>
    <row r="289" spans="1:4" ht="16.5" customHeight="1">
      <c r="A289" s="165" t="s">
        <v>260</v>
      </c>
      <c r="B289" s="166"/>
      <c r="C289" s="166"/>
      <c r="D289" s="167" t="e">
        <f t="shared" si="4"/>
        <v>#DIV/0!</v>
      </c>
    </row>
    <row r="290" spans="1:4" ht="16.5" customHeight="1">
      <c r="A290" s="165" t="s">
        <v>261</v>
      </c>
      <c r="B290" s="166"/>
      <c r="C290" s="166"/>
      <c r="D290" s="167" t="e">
        <f t="shared" si="4"/>
        <v>#DIV/0!</v>
      </c>
    </row>
    <row r="291" spans="1:4" ht="16.5" customHeight="1">
      <c r="A291" s="165" t="s">
        <v>262</v>
      </c>
      <c r="B291" s="166"/>
      <c r="C291" s="166"/>
      <c r="D291" s="167" t="e">
        <f t="shared" si="4"/>
        <v>#DIV/0!</v>
      </c>
    </row>
    <row r="292" spans="1:4" ht="16.5" customHeight="1">
      <c r="A292" s="165" t="s">
        <v>263</v>
      </c>
      <c r="B292" s="166"/>
      <c r="C292" s="166"/>
      <c r="D292" s="167" t="e">
        <f t="shared" si="4"/>
        <v>#DIV/0!</v>
      </c>
    </row>
    <row r="293" spans="1:4" ht="16.5" customHeight="1">
      <c r="A293" s="165" t="s">
        <v>264</v>
      </c>
      <c r="B293" s="166"/>
      <c r="C293" s="166"/>
      <c r="D293" s="167" t="e">
        <f t="shared" si="4"/>
        <v>#DIV/0!</v>
      </c>
    </row>
    <row r="294" spans="1:4" ht="16.5" customHeight="1">
      <c r="A294" s="165" t="s">
        <v>265</v>
      </c>
      <c r="B294" s="166"/>
      <c r="C294" s="166"/>
      <c r="D294" s="167" t="e">
        <f t="shared" si="4"/>
        <v>#DIV/0!</v>
      </c>
    </row>
    <row r="295" spans="1:4" ht="16.5" customHeight="1">
      <c r="A295" s="165" t="s">
        <v>266</v>
      </c>
      <c r="B295" s="166">
        <f>B296+B298+B300+B302+B311</f>
        <v>4438</v>
      </c>
      <c r="C295" s="166">
        <f>C296+C298+C300+C302+C311</f>
        <v>5654</v>
      </c>
      <c r="D295" s="167">
        <f t="shared" si="4"/>
        <v>127.3997296079315</v>
      </c>
    </row>
    <row r="296" spans="1:4" ht="16.5" customHeight="1">
      <c r="A296" s="165" t="s">
        <v>267</v>
      </c>
      <c r="B296" s="166"/>
      <c r="C296" s="166"/>
      <c r="D296" s="167" t="e">
        <f t="shared" si="4"/>
        <v>#DIV/0!</v>
      </c>
    </row>
    <row r="297" spans="1:4" ht="16.5" customHeight="1">
      <c r="A297" s="165" t="s">
        <v>268</v>
      </c>
      <c r="B297" s="166"/>
      <c r="C297" s="166"/>
      <c r="D297" s="167" t="e">
        <f t="shared" si="4"/>
        <v>#DIV/0!</v>
      </c>
    </row>
    <row r="298" spans="1:4" ht="16.5" customHeight="1">
      <c r="A298" s="165" t="s">
        <v>269</v>
      </c>
      <c r="B298" s="166"/>
      <c r="C298" s="166"/>
      <c r="D298" s="167" t="e">
        <f t="shared" si="4"/>
        <v>#DIV/0!</v>
      </c>
    </row>
    <row r="299" spans="1:4" ht="16.5" customHeight="1">
      <c r="A299" s="165" t="s">
        <v>270</v>
      </c>
      <c r="B299" s="166"/>
      <c r="C299" s="166"/>
      <c r="D299" s="167" t="e">
        <f t="shared" si="4"/>
        <v>#DIV/0!</v>
      </c>
    </row>
    <row r="300" spans="1:4" ht="16.5" customHeight="1">
      <c r="A300" s="165" t="s">
        <v>271</v>
      </c>
      <c r="B300" s="166"/>
      <c r="C300" s="166"/>
      <c r="D300" s="167" t="e">
        <f t="shared" si="4"/>
        <v>#DIV/0!</v>
      </c>
    </row>
    <row r="301" spans="1:4" ht="16.5" customHeight="1">
      <c r="A301" s="165" t="s">
        <v>272</v>
      </c>
      <c r="B301" s="166"/>
      <c r="C301" s="166"/>
      <c r="D301" s="167" t="e">
        <f t="shared" si="4"/>
        <v>#DIV/0!</v>
      </c>
    </row>
    <row r="302" spans="1:4" ht="16.5" customHeight="1">
      <c r="A302" s="165" t="s">
        <v>273</v>
      </c>
      <c r="B302" s="166">
        <v>3959</v>
      </c>
      <c r="C302" s="166">
        <f>SUM(C303:C310)</f>
        <v>4902</v>
      </c>
      <c r="D302" s="167">
        <f t="shared" si="4"/>
        <v>123.81914624905279</v>
      </c>
    </row>
    <row r="303" spans="1:4" ht="16.5" customHeight="1">
      <c r="A303" s="165" t="s">
        <v>274</v>
      </c>
      <c r="B303" s="166">
        <v>0</v>
      </c>
      <c r="C303" s="166">
        <v>33</v>
      </c>
      <c r="D303" s="167" t="e">
        <f t="shared" si="4"/>
        <v>#DIV/0!</v>
      </c>
    </row>
    <row r="304" spans="1:4" ht="16.5" customHeight="1">
      <c r="A304" s="165" t="s">
        <v>275</v>
      </c>
      <c r="B304" s="166">
        <v>2</v>
      </c>
      <c r="C304" s="166">
        <v>5</v>
      </c>
      <c r="D304" s="167">
        <f t="shared" si="4"/>
        <v>250</v>
      </c>
    </row>
    <row r="305" spans="1:4" ht="16.5" customHeight="1">
      <c r="A305" s="165" t="s">
        <v>276</v>
      </c>
      <c r="B305" s="166">
        <v>3951</v>
      </c>
      <c r="C305" s="166">
        <v>4864</v>
      </c>
      <c r="D305" s="167">
        <f t="shared" si="4"/>
        <v>123.10807390534042</v>
      </c>
    </row>
    <row r="306" spans="1:4" ht="16.5" customHeight="1">
      <c r="A306" s="165" t="s">
        <v>277</v>
      </c>
      <c r="B306" s="166">
        <v>6</v>
      </c>
      <c r="C306" s="166"/>
      <c r="D306" s="167">
        <f t="shared" si="4"/>
        <v>0</v>
      </c>
    </row>
    <row r="307" spans="1:4" ht="16.5" customHeight="1">
      <c r="A307" s="165" t="s">
        <v>278</v>
      </c>
      <c r="B307" s="166"/>
      <c r="C307" s="166"/>
      <c r="D307" s="167" t="e">
        <f t="shared" si="4"/>
        <v>#DIV/0!</v>
      </c>
    </row>
    <row r="308" spans="1:4" ht="16.5" customHeight="1">
      <c r="A308" s="165" t="s">
        <v>279</v>
      </c>
      <c r="B308" s="166"/>
      <c r="C308" s="166"/>
      <c r="D308" s="167" t="e">
        <f t="shared" si="4"/>
        <v>#DIV/0!</v>
      </c>
    </row>
    <row r="309" spans="1:4" ht="16.5" customHeight="1">
      <c r="A309" s="165" t="s">
        <v>280</v>
      </c>
      <c r="B309" s="166"/>
      <c r="C309" s="166"/>
      <c r="D309" s="167" t="e">
        <f t="shared" si="4"/>
        <v>#DIV/0!</v>
      </c>
    </row>
    <row r="310" spans="1:4" ht="16.5" customHeight="1">
      <c r="A310" s="165" t="s">
        <v>281</v>
      </c>
      <c r="B310" s="166"/>
      <c r="C310" s="166"/>
      <c r="D310" s="167" t="e">
        <f t="shared" si="4"/>
        <v>#DIV/0!</v>
      </c>
    </row>
    <row r="311" spans="1:4" ht="16.5" customHeight="1">
      <c r="A311" s="165" t="s">
        <v>282</v>
      </c>
      <c r="B311" s="166">
        <v>479</v>
      </c>
      <c r="C311" s="166">
        <v>752</v>
      </c>
      <c r="D311" s="167">
        <f t="shared" si="4"/>
        <v>156.99373695198332</v>
      </c>
    </row>
    <row r="312" spans="1:4" ht="16.5" customHeight="1">
      <c r="A312" s="165" t="s">
        <v>283</v>
      </c>
      <c r="B312" s="166">
        <v>479</v>
      </c>
      <c r="C312" s="166"/>
      <c r="D312" s="167">
        <f t="shared" si="4"/>
        <v>0</v>
      </c>
    </row>
    <row r="313" spans="1:4" ht="16.5" customHeight="1">
      <c r="A313" s="165" t="s">
        <v>284</v>
      </c>
      <c r="B313" s="166">
        <f>B314+B324+B346+B353+B365+B374+B388+B397+B406+B414+B422+B431</f>
        <v>71507</v>
      </c>
      <c r="C313" s="166">
        <f>C314+C324+C346+C353+C365+C374+C388+C397+C406+C414+C422+C431</f>
        <v>71123</v>
      </c>
      <c r="D313" s="167">
        <f t="shared" si="4"/>
        <v>99.46298963737816</v>
      </c>
    </row>
    <row r="314" spans="1:4" ht="16.5" customHeight="1">
      <c r="A314" s="165" t="s">
        <v>285</v>
      </c>
      <c r="B314" s="166">
        <v>2482</v>
      </c>
      <c r="C314" s="166">
        <f>SUM(C315:C323)</f>
        <v>2283</v>
      </c>
      <c r="D314" s="167">
        <f t="shared" si="4"/>
        <v>91.98227236099919</v>
      </c>
    </row>
    <row r="315" spans="1:4" ht="16.5" customHeight="1">
      <c r="A315" s="165" t="s">
        <v>286</v>
      </c>
      <c r="B315" s="166">
        <v>801</v>
      </c>
      <c r="C315" s="166">
        <v>801</v>
      </c>
      <c r="D315" s="167">
        <f t="shared" si="4"/>
        <v>100</v>
      </c>
    </row>
    <row r="316" spans="1:4" ht="16.5" customHeight="1">
      <c r="A316" s="165" t="s">
        <v>287</v>
      </c>
      <c r="B316" s="166">
        <v>0</v>
      </c>
      <c r="C316" s="166">
        <v>0</v>
      </c>
      <c r="D316" s="167" t="e">
        <f t="shared" si="4"/>
        <v>#DIV/0!</v>
      </c>
    </row>
    <row r="317" spans="1:4" ht="16.5" customHeight="1">
      <c r="A317" s="165" t="s">
        <v>288</v>
      </c>
      <c r="B317" s="166">
        <v>1646</v>
      </c>
      <c r="C317" s="166">
        <v>1472</v>
      </c>
      <c r="D317" s="167">
        <f t="shared" si="4"/>
        <v>89.42891859052247</v>
      </c>
    </row>
    <row r="318" spans="1:4" ht="16.5" customHeight="1">
      <c r="A318" s="165" t="s">
        <v>289</v>
      </c>
      <c r="B318" s="166">
        <v>0</v>
      </c>
      <c r="C318" s="166">
        <v>0</v>
      </c>
      <c r="D318" s="167" t="e">
        <f t="shared" si="4"/>
        <v>#DIV/0!</v>
      </c>
    </row>
    <row r="319" spans="1:4" ht="16.5" customHeight="1">
      <c r="A319" s="165" t="s">
        <v>290</v>
      </c>
      <c r="B319" s="166">
        <v>0</v>
      </c>
      <c r="C319" s="166">
        <v>0</v>
      </c>
      <c r="D319" s="167" t="e">
        <f t="shared" si="4"/>
        <v>#DIV/0!</v>
      </c>
    </row>
    <row r="320" spans="1:4" ht="16.5" customHeight="1">
      <c r="A320" s="165" t="s">
        <v>291</v>
      </c>
      <c r="B320" s="166">
        <v>0</v>
      </c>
      <c r="C320" s="166">
        <v>0</v>
      </c>
      <c r="D320" s="167" t="e">
        <f t="shared" si="4"/>
        <v>#DIV/0!</v>
      </c>
    </row>
    <row r="321" spans="1:4" ht="16.5" customHeight="1">
      <c r="A321" s="165" t="s">
        <v>292</v>
      </c>
      <c r="B321" s="166">
        <v>0</v>
      </c>
      <c r="C321" s="166">
        <v>0</v>
      </c>
      <c r="D321" s="167" t="e">
        <f t="shared" si="4"/>
        <v>#DIV/0!</v>
      </c>
    </row>
    <row r="322" spans="1:4" ht="16.5" customHeight="1">
      <c r="A322" s="165" t="s">
        <v>293</v>
      </c>
      <c r="B322" s="166">
        <v>0</v>
      </c>
      <c r="C322" s="166">
        <v>0</v>
      </c>
      <c r="D322" s="167" t="e">
        <f t="shared" si="4"/>
        <v>#DIV/0!</v>
      </c>
    </row>
    <row r="323" spans="1:4" ht="16.5" customHeight="1">
      <c r="A323" s="165" t="s">
        <v>294</v>
      </c>
      <c r="B323" s="166">
        <v>35</v>
      </c>
      <c r="C323" s="166">
        <v>10</v>
      </c>
      <c r="D323" s="167">
        <f t="shared" si="4"/>
        <v>28.57142857142857</v>
      </c>
    </row>
    <row r="324" spans="1:4" ht="16.5" customHeight="1">
      <c r="A324" s="165" t="s">
        <v>295</v>
      </c>
      <c r="B324" s="166">
        <f>SUM(B325:B345)</f>
        <v>60485</v>
      </c>
      <c r="C324" s="166">
        <f>SUM(C325:C345)</f>
        <v>53270</v>
      </c>
      <c r="D324" s="167">
        <f t="shared" si="4"/>
        <v>88.07142266677688</v>
      </c>
    </row>
    <row r="325" spans="1:4" ht="16.5" customHeight="1">
      <c r="A325" s="165" t="s">
        <v>92</v>
      </c>
      <c r="B325" s="166">
        <v>19403</v>
      </c>
      <c r="C325" s="166">
        <v>28726</v>
      </c>
      <c r="D325" s="167">
        <f aca="true" t="shared" si="5" ref="D325:D388">C325/B325*100</f>
        <v>148.0492707313302</v>
      </c>
    </row>
    <row r="326" spans="1:4" ht="16.5" customHeight="1">
      <c r="A326" s="165" t="s">
        <v>93</v>
      </c>
      <c r="B326" s="166">
        <v>8630</v>
      </c>
      <c r="C326" s="166">
        <v>5782</v>
      </c>
      <c r="D326" s="167">
        <f t="shared" si="5"/>
        <v>66.99884125144844</v>
      </c>
    </row>
    <row r="327" spans="1:4" ht="16.5" customHeight="1">
      <c r="A327" s="165" t="s">
        <v>94</v>
      </c>
      <c r="B327" s="166">
        <v>0</v>
      </c>
      <c r="C327" s="166">
        <v>0</v>
      </c>
      <c r="D327" s="167" t="e">
        <f t="shared" si="5"/>
        <v>#DIV/0!</v>
      </c>
    </row>
    <row r="328" spans="1:4" ht="16.5" customHeight="1">
      <c r="A328" s="165" t="s">
        <v>296</v>
      </c>
      <c r="B328" s="166">
        <v>181</v>
      </c>
      <c r="C328" s="166">
        <v>20</v>
      </c>
      <c r="D328" s="167">
        <f t="shared" si="5"/>
        <v>11.049723756906078</v>
      </c>
    </row>
    <row r="329" spans="1:4" ht="16.5" customHeight="1">
      <c r="A329" s="165" t="s">
        <v>297</v>
      </c>
      <c r="B329" s="166">
        <v>4</v>
      </c>
      <c r="C329" s="166">
        <v>110</v>
      </c>
      <c r="D329" s="167">
        <f t="shared" si="5"/>
        <v>2750</v>
      </c>
    </row>
    <row r="330" spans="1:4" ht="16.5" customHeight="1">
      <c r="A330" s="165" t="s">
        <v>298</v>
      </c>
      <c r="B330" s="166">
        <v>0</v>
      </c>
      <c r="C330" s="166">
        <v>0</v>
      </c>
      <c r="D330" s="167" t="e">
        <f t="shared" si="5"/>
        <v>#DIV/0!</v>
      </c>
    </row>
    <row r="331" spans="1:4" ht="16.5" customHeight="1">
      <c r="A331" s="165" t="s">
        <v>299</v>
      </c>
      <c r="B331" s="166">
        <v>0</v>
      </c>
      <c r="C331" s="166">
        <v>0</v>
      </c>
      <c r="D331" s="167" t="e">
        <f t="shared" si="5"/>
        <v>#DIV/0!</v>
      </c>
    </row>
    <row r="332" spans="1:4" ht="16.5" customHeight="1">
      <c r="A332" s="165" t="s">
        <v>300</v>
      </c>
      <c r="B332" s="166">
        <v>964</v>
      </c>
      <c r="C332" s="166">
        <v>1007</v>
      </c>
      <c r="D332" s="167">
        <f t="shared" si="5"/>
        <v>104.46058091286308</v>
      </c>
    </row>
    <row r="333" spans="1:4" ht="16.5" customHeight="1">
      <c r="A333" s="165" t="s">
        <v>301</v>
      </c>
      <c r="B333" s="166">
        <v>0</v>
      </c>
      <c r="C333" s="166">
        <v>0</v>
      </c>
      <c r="D333" s="167" t="e">
        <f t="shared" si="5"/>
        <v>#DIV/0!</v>
      </c>
    </row>
    <row r="334" spans="1:4" ht="16.5" customHeight="1">
      <c r="A334" s="165" t="s">
        <v>302</v>
      </c>
      <c r="B334" s="166">
        <v>9</v>
      </c>
      <c r="C334" s="166">
        <v>0</v>
      </c>
      <c r="D334" s="167">
        <f t="shared" si="5"/>
        <v>0</v>
      </c>
    </row>
    <row r="335" spans="1:4" ht="16.5" customHeight="1">
      <c r="A335" s="165" t="s">
        <v>303</v>
      </c>
      <c r="B335" s="166">
        <v>689</v>
      </c>
      <c r="C335" s="166">
        <v>579</v>
      </c>
      <c r="D335" s="167">
        <f t="shared" si="5"/>
        <v>84.03483309143687</v>
      </c>
    </row>
    <row r="336" spans="1:4" ht="16.5" customHeight="1">
      <c r="A336" s="165" t="s">
        <v>304</v>
      </c>
      <c r="B336" s="166">
        <v>13083</v>
      </c>
      <c r="C336" s="166">
        <v>14055</v>
      </c>
      <c r="D336" s="167">
        <f t="shared" si="5"/>
        <v>107.42948864939234</v>
      </c>
    </row>
    <row r="337" spans="1:4" ht="16.5" customHeight="1">
      <c r="A337" s="165" t="s">
        <v>305</v>
      </c>
      <c r="B337" s="166">
        <v>0</v>
      </c>
      <c r="C337" s="166">
        <v>0</v>
      </c>
      <c r="D337" s="167" t="e">
        <f t="shared" si="5"/>
        <v>#DIV/0!</v>
      </c>
    </row>
    <row r="338" spans="1:4" ht="16.5" customHeight="1">
      <c r="A338" s="165" t="s">
        <v>306</v>
      </c>
      <c r="B338" s="166">
        <v>0</v>
      </c>
      <c r="C338" s="166">
        <v>0</v>
      </c>
      <c r="D338" s="167" t="e">
        <f t="shared" si="5"/>
        <v>#DIV/0!</v>
      </c>
    </row>
    <row r="339" spans="1:4" ht="16.5" customHeight="1">
      <c r="A339" s="165" t="s">
        <v>307</v>
      </c>
      <c r="B339" s="166">
        <v>232</v>
      </c>
      <c r="C339" s="166">
        <v>280</v>
      </c>
      <c r="D339" s="167">
        <f t="shared" si="5"/>
        <v>120.6896551724138</v>
      </c>
    </row>
    <row r="340" spans="1:4" ht="16.5" customHeight="1">
      <c r="A340" s="165" t="s">
        <v>308</v>
      </c>
      <c r="B340" s="166">
        <v>240</v>
      </c>
      <c r="C340" s="166">
        <v>0</v>
      </c>
      <c r="D340" s="167">
        <f t="shared" si="5"/>
        <v>0</v>
      </c>
    </row>
    <row r="341" spans="1:4" ht="16.5" customHeight="1">
      <c r="A341" s="165" t="s">
        <v>309</v>
      </c>
      <c r="B341" s="166">
        <v>149</v>
      </c>
      <c r="C341" s="166">
        <v>768</v>
      </c>
      <c r="D341" s="167">
        <f t="shared" si="5"/>
        <v>515.4362416107382</v>
      </c>
    </row>
    <row r="342" spans="1:4" ht="16.5" customHeight="1">
      <c r="A342" s="165" t="s">
        <v>310</v>
      </c>
      <c r="B342" s="166">
        <v>0</v>
      </c>
      <c r="C342" s="166">
        <v>0</v>
      </c>
      <c r="D342" s="167" t="e">
        <f t="shared" si="5"/>
        <v>#DIV/0!</v>
      </c>
    </row>
    <row r="343" spans="1:4" ht="16.5" customHeight="1">
      <c r="A343" s="165" t="s">
        <v>135</v>
      </c>
      <c r="B343" s="166">
        <v>22</v>
      </c>
      <c r="C343" s="166">
        <v>0</v>
      </c>
      <c r="D343" s="167">
        <f t="shared" si="5"/>
        <v>0</v>
      </c>
    </row>
    <row r="344" spans="1:4" ht="16.5" customHeight="1">
      <c r="A344" s="165" t="s">
        <v>101</v>
      </c>
      <c r="B344" s="166">
        <v>0</v>
      </c>
      <c r="C344" s="166">
        <v>0</v>
      </c>
      <c r="D344" s="167" t="e">
        <f t="shared" si="5"/>
        <v>#DIV/0!</v>
      </c>
    </row>
    <row r="345" spans="1:4" ht="16.5" customHeight="1">
      <c r="A345" s="165" t="s">
        <v>311</v>
      </c>
      <c r="B345" s="166">
        <v>16879</v>
      </c>
      <c r="C345" s="166">
        <v>1943</v>
      </c>
      <c r="D345" s="167">
        <f t="shared" si="5"/>
        <v>11.511345458854198</v>
      </c>
    </row>
    <row r="346" spans="1:4" ht="16.5" customHeight="1">
      <c r="A346" s="165" t="s">
        <v>312</v>
      </c>
      <c r="B346" s="166">
        <v>380</v>
      </c>
      <c r="C346" s="166">
        <f>SUM(C347:C352)</f>
        <v>408</v>
      </c>
      <c r="D346" s="167">
        <f t="shared" si="5"/>
        <v>107.36842105263158</v>
      </c>
    </row>
    <row r="347" spans="1:4" ht="16.5" customHeight="1">
      <c r="A347" s="165" t="s">
        <v>92</v>
      </c>
      <c r="B347" s="166">
        <v>0</v>
      </c>
      <c r="C347" s="166"/>
      <c r="D347" s="167" t="e">
        <f t="shared" si="5"/>
        <v>#DIV/0!</v>
      </c>
    </row>
    <row r="348" spans="1:4" ht="16.5" customHeight="1">
      <c r="A348" s="165" t="s">
        <v>93</v>
      </c>
      <c r="B348" s="166">
        <v>320</v>
      </c>
      <c r="C348" s="166"/>
      <c r="D348" s="167">
        <f t="shared" si="5"/>
        <v>0</v>
      </c>
    </row>
    <row r="349" spans="1:4" ht="16.5" customHeight="1">
      <c r="A349" s="165" t="s">
        <v>94</v>
      </c>
      <c r="B349" s="166">
        <v>0</v>
      </c>
      <c r="C349" s="166"/>
      <c r="D349" s="167" t="e">
        <f t="shared" si="5"/>
        <v>#DIV/0!</v>
      </c>
    </row>
    <row r="350" spans="1:4" ht="16.5" customHeight="1">
      <c r="A350" s="165" t="s">
        <v>313</v>
      </c>
      <c r="B350" s="166">
        <v>0</v>
      </c>
      <c r="C350" s="166"/>
      <c r="D350" s="167" t="e">
        <f t="shared" si="5"/>
        <v>#DIV/0!</v>
      </c>
    </row>
    <row r="351" spans="1:4" ht="16.5" customHeight="1">
      <c r="A351" s="165" t="s">
        <v>101</v>
      </c>
      <c r="B351" s="166">
        <v>0</v>
      </c>
      <c r="C351" s="166"/>
      <c r="D351" s="167" t="e">
        <f t="shared" si="5"/>
        <v>#DIV/0!</v>
      </c>
    </row>
    <row r="352" spans="1:4" ht="16.5" customHeight="1">
      <c r="A352" s="165" t="s">
        <v>314</v>
      </c>
      <c r="B352" s="166">
        <v>60</v>
      </c>
      <c r="C352" s="166">
        <v>408</v>
      </c>
      <c r="D352" s="167">
        <f t="shared" si="5"/>
        <v>680</v>
      </c>
    </row>
    <row r="353" spans="1:4" ht="16.5" customHeight="1">
      <c r="A353" s="165" t="s">
        <v>315</v>
      </c>
      <c r="B353" s="166">
        <v>1694</v>
      </c>
      <c r="C353" s="166">
        <f>SUM(C354:C364)</f>
        <v>5195</v>
      </c>
      <c r="D353" s="167">
        <f t="shared" si="5"/>
        <v>306.6706021251476</v>
      </c>
    </row>
    <row r="354" spans="1:4" ht="16.5" customHeight="1">
      <c r="A354" s="165" t="s">
        <v>92</v>
      </c>
      <c r="B354" s="166">
        <v>13</v>
      </c>
      <c r="C354" s="166">
        <v>5160</v>
      </c>
      <c r="D354" s="167">
        <f t="shared" si="5"/>
        <v>39692.30769230769</v>
      </c>
    </row>
    <row r="355" spans="1:4" ht="16.5" customHeight="1">
      <c r="A355" s="165" t="s">
        <v>93</v>
      </c>
      <c r="B355" s="166">
        <v>8</v>
      </c>
      <c r="C355" s="166">
        <v>35</v>
      </c>
      <c r="D355" s="167">
        <f t="shared" si="5"/>
        <v>437.5</v>
      </c>
    </row>
    <row r="356" spans="1:4" ht="16.5" customHeight="1">
      <c r="A356" s="165" t="s">
        <v>94</v>
      </c>
      <c r="B356" s="166">
        <v>0</v>
      </c>
      <c r="C356" s="166"/>
      <c r="D356" s="167" t="e">
        <f t="shared" si="5"/>
        <v>#DIV/0!</v>
      </c>
    </row>
    <row r="357" spans="1:4" ht="16.5" customHeight="1">
      <c r="A357" s="165" t="s">
        <v>316</v>
      </c>
      <c r="B357" s="166">
        <v>0</v>
      </c>
      <c r="C357" s="166"/>
      <c r="D357" s="167" t="e">
        <f t="shared" si="5"/>
        <v>#DIV/0!</v>
      </c>
    </row>
    <row r="358" spans="1:4" ht="16.5" customHeight="1">
      <c r="A358" s="165" t="s">
        <v>317</v>
      </c>
      <c r="B358" s="166">
        <v>0</v>
      </c>
      <c r="C358" s="166"/>
      <c r="D358" s="167" t="e">
        <f t="shared" si="5"/>
        <v>#DIV/0!</v>
      </c>
    </row>
    <row r="359" spans="1:4" ht="16.5" customHeight="1">
      <c r="A359" s="165" t="s">
        <v>318</v>
      </c>
      <c r="B359" s="166">
        <v>0</v>
      </c>
      <c r="C359" s="166"/>
      <c r="D359" s="167" t="e">
        <f t="shared" si="5"/>
        <v>#DIV/0!</v>
      </c>
    </row>
    <row r="360" spans="1:4" ht="16.5" customHeight="1">
      <c r="A360" s="165" t="s">
        <v>319</v>
      </c>
      <c r="B360" s="166">
        <v>0</v>
      </c>
      <c r="C360" s="166"/>
      <c r="D360" s="167" t="e">
        <f t="shared" si="5"/>
        <v>#DIV/0!</v>
      </c>
    </row>
    <row r="361" spans="1:4" ht="16.5" customHeight="1">
      <c r="A361" s="165" t="s">
        <v>320</v>
      </c>
      <c r="B361" s="166">
        <v>0</v>
      </c>
      <c r="C361" s="166"/>
      <c r="D361" s="167" t="e">
        <f t="shared" si="5"/>
        <v>#DIV/0!</v>
      </c>
    </row>
    <row r="362" spans="1:4" ht="16.5" customHeight="1">
      <c r="A362" s="165" t="s">
        <v>321</v>
      </c>
      <c r="B362" s="166">
        <v>0</v>
      </c>
      <c r="C362" s="166"/>
      <c r="D362" s="167" t="e">
        <f t="shared" si="5"/>
        <v>#DIV/0!</v>
      </c>
    </row>
    <row r="363" spans="1:4" ht="16.5" customHeight="1">
      <c r="A363" s="165" t="s">
        <v>101</v>
      </c>
      <c r="B363" s="166">
        <v>0</v>
      </c>
      <c r="C363" s="166"/>
      <c r="D363" s="167" t="e">
        <f t="shared" si="5"/>
        <v>#DIV/0!</v>
      </c>
    </row>
    <row r="364" spans="1:4" ht="16.5" customHeight="1">
      <c r="A364" s="165" t="s">
        <v>322</v>
      </c>
      <c r="B364" s="166">
        <v>1673</v>
      </c>
      <c r="C364" s="166"/>
      <c r="D364" s="167">
        <f t="shared" si="5"/>
        <v>0</v>
      </c>
    </row>
    <row r="365" spans="1:4" ht="16.5" customHeight="1">
      <c r="A365" s="165" t="s">
        <v>323</v>
      </c>
      <c r="B365" s="166">
        <v>2932</v>
      </c>
      <c r="C365" s="166">
        <f>SUM(C366:C373)</f>
        <v>6718</v>
      </c>
      <c r="D365" s="167">
        <f t="shared" si="5"/>
        <v>229.1268758526603</v>
      </c>
    </row>
    <row r="366" spans="1:4" ht="16.5" customHeight="1">
      <c r="A366" s="165" t="s">
        <v>92</v>
      </c>
      <c r="B366" s="166">
        <v>677</v>
      </c>
      <c r="C366" s="166">
        <v>5376</v>
      </c>
      <c r="D366" s="167">
        <f t="shared" si="5"/>
        <v>794.0915805022157</v>
      </c>
    </row>
    <row r="367" spans="1:4" ht="16.5" customHeight="1">
      <c r="A367" s="165" t="s">
        <v>93</v>
      </c>
      <c r="B367" s="166">
        <v>114</v>
      </c>
      <c r="C367" s="166">
        <v>830</v>
      </c>
      <c r="D367" s="167">
        <f t="shared" si="5"/>
        <v>728.0701754385965</v>
      </c>
    </row>
    <row r="368" spans="1:4" ht="16.5" customHeight="1">
      <c r="A368" s="165" t="s">
        <v>94</v>
      </c>
      <c r="B368" s="166">
        <v>0</v>
      </c>
      <c r="C368" s="166">
        <v>0</v>
      </c>
      <c r="D368" s="167" t="e">
        <f t="shared" si="5"/>
        <v>#DIV/0!</v>
      </c>
    </row>
    <row r="369" spans="1:4" ht="16.5" customHeight="1">
      <c r="A369" s="165" t="s">
        <v>324</v>
      </c>
      <c r="B369" s="166">
        <v>0</v>
      </c>
      <c r="C369" s="166">
        <v>0</v>
      </c>
      <c r="D369" s="167" t="e">
        <f t="shared" si="5"/>
        <v>#DIV/0!</v>
      </c>
    </row>
    <row r="370" spans="1:4" ht="16.5" customHeight="1">
      <c r="A370" s="165" t="s">
        <v>325</v>
      </c>
      <c r="B370" s="166">
        <v>0</v>
      </c>
      <c r="C370" s="166">
        <v>0</v>
      </c>
      <c r="D370" s="167" t="e">
        <f t="shared" si="5"/>
        <v>#DIV/0!</v>
      </c>
    </row>
    <row r="371" spans="1:4" ht="16.5" customHeight="1">
      <c r="A371" s="165" t="s">
        <v>326</v>
      </c>
      <c r="B371" s="166">
        <v>0</v>
      </c>
      <c r="C371" s="166">
        <v>200</v>
      </c>
      <c r="D371" s="167" t="e">
        <f t="shared" si="5"/>
        <v>#DIV/0!</v>
      </c>
    </row>
    <row r="372" spans="1:4" ht="16.5" customHeight="1">
      <c r="A372" s="165" t="s">
        <v>101</v>
      </c>
      <c r="B372" s="166">
        <v>0</v>
      </c>
      <c r="C372" s="166">
        <v>0</v>
      </c>
      <c r="D372" s="167" t="e">
        <f t="shared" si="5"/>
        <v>#DIV/0!</v>
      </c>
    </row>
    <row r="373" spans="1:4" ht="16.5" customHeight="1">
      <c r="A373" s="165" t="s">
        <v>327</v>
      </c>
      <c r="B373" s="166">
        <v>2141</v>
      </c>
      <c r="C373" s="166">
        <v>312</v>
      </c>
      <c r="D373" s="167">
        <f t="shared" si="5"/>
        <v>14.572629612330687</v>
      </c>
    </row>
    <row r="374" spans="1:4" ht="16.5" customHeight="1">
      <c r="A374" s="165" t="s">
        <v>328</v>
      </c>
      <c r="B374" s="166">
        <v>1696</v>
      </c>
      <c r="C374" s="166">
        <f>SUM(C375:C387)</f>
        <v>1711</v>
      </c>
      <c r="D374" s="167">
        <f t="shared" si="5"/>
        <v>100.88443396226414</v>
      </c>
    </row>
    <row r="375" spans="1:4" ht="16.5" customHeight="1">
      <c r="A375" s="165" t="s">
        <v>92</v>
      </c>
      <c r="B375" s="166">
        <v>803</v>
      </c>
      <c r="C375" s="166">
        <v>967</v>
      </c>
      <c r="D375" s="167">
        <f t="shared" si="5"/>
        <v>120.42341220423411</v>
      </c>
    </row>
    <row r="376" spans="1:4" ht="16.5" customHeight="1">
      <c r="A376" s="165" t="s">
        <v>93</v>
      </c>
      <c r="B376" s="166">
        <v>451</v>
      </c>
      <c r="C376" s="166">
        <v>306</v>
      </c>
      <c r="D376" s="167">
        <f t="shared" si="5"/>
        <v>67.84922394678492</v>
      </c>
    </row>
    <row r="377" spans="1:4" ht="16.5" customHeight="1">
      <c r="A377" s="165" t="s">
        <v>94</v>
      </c>
      <c r="B377" s="166">
        <v>0</v>
      </c>
      <c r="C377" s="166">
        <v>0</v>
      </c>
      <c r="D377" s="167" t="e">
        <f t="shared" si="5"/>
        <v>#DIV/0!</v>
      </c>
    </row>
    <row r="378" spans="1:4" ht="16.5" customHeight="1">
      <c r="A378" s="165" t="s">
        <v>329</v>
      </c>
      <c r="B378" s="166">
        <v>0</v>
      </c>
      <c r="C378" s="166">
        <v>0</v>
      </c>
      <c r="D378" s="167" t="e">
        <f t="shared" si="5"/>
        <v>#DIV/0!</v>
      </c>
    </row>
    <row r="379" spans="1:4" ht="16.5" customHeight="1">
      <c r="A379" s="165" t="s">
        <v>330</v>
      </c>
      <c r="B379" s="166">
        <v>0</v>
      </c>
      <c r="C379" s="166">
        <v>0</v>
      </c>
      <c r="D379" s="167" t="e">
        <f t="shared" si="5"/>
        <v>#DIV/0!</v>
      </c>
    </row>
    <row r="380" spans="1:4" ht="16.5" customHeight="1">
      <c r="A380" s="165" t="s">
        <v>331</v>
      </c>
      <c r="B380" s="166">
        <v>0</v>
      </c>
      <c r="C380" s="166">
        <v>44</v>
      </c>
      <c r="D380" s="167" t="e">
        <f t="shared" si="5"/>
        <v>#DIV/0!</v>
      </c>
    </row>
    <row r="381" spans="1:4" ht="16.5" customHeight="1">
      <c r="A381" s="165" t="s">
        <v>332</v>
      </c>
      <c r="B381" s="166">
        <v>213</v>
      </c>
      <c r="C381" s="166">
        <v>244</v>
      </c>
      <c r="D381" s="167">
        <f t="shared" si="5"/>
        <v>114.55399061032865</v>
      </c>
    </row>
    <row r="382" spans="1:4" ht="16.5" customHeight="1">
      <c r="A382" s="165" t="s">
        <v>333</v>
      </c>
      <c r="B382" s="166">
        <v>0</v>
      </c>
      <c r="C382" s="166">
        <v>0</v>
      </c>
      <c r="D382" s="167" t="e">
        <f t="shared" si="5"/>
        <v>#DIV/0!</v>
      </c>
    </row>
    <row r="383" spans="1:4" ht="16.5" customHeight="1">
      <c r="A383" s="165" t="s">
        <v>334</v>
      </c>
      <c r="B383" s="166">
        <v>149</v>
      </c>
      <c r="C383" s="166">
        <v>102</v>
      </c>
      <c r="D383" s="167">
        <f t="shared" si="5"/>
        <v>68.45637583892618</v>
      </c>
    </row>
    <row r="384" spans="1:4" ht="16.5" customHeight="1">
      <c r="A384" s="165" t="s">
        <v>335</v>
      </c>
      <c r="B384" s="166">
        <v>0</v>
      </c>
      <c r="C384" s="166">
        <v>10</v>
      </c>
      <c r="D384" s="167" t="e">
        <f t="shared" si="5"/>
        <v>#DIV/0!</v>
      </c>
    </row>
    <row r="385" spans="1:4" ht="16.5" customHeight="1">
      <c r="A385" s="165" t="s">
        <v>336</v>
      </c>
      <c r="B385" s="166">
        <v>0</v>
      </c>
      <c r="C385" s="166">
        <v>0</v>
      </c>
      <c r="D385" s="167" t="e">
        <f t="shared" si="5"/>
        <v>#DIV/0!</v>
      </c>
    </row>
    <row r="386" spans="1:4" ht="16.5" customHeight="1">
      <c r="A386" s="165" t="s">
        <v>101</v>
      </c>
      <c r="B386" s="166">
        <v>0</v>
      </c>
      <c r="C386" s="166">
        <v>0</v>
      </c>
      <c r="D386" s="167" t="e">
        <f t="shared" si="5"/>
        <v>#DIV/0!</v>
      </c>
    </row>
    <row r="387" spans="1:4" ht="16.5" customHeight="1">
      <c r="A387" s="165" t="s">
        <v>337</v>
      </c>
      <c r="B387" s="166">
        <v>80</v>
      </c>
      <c r="C387" s="166">
        <v>38</v>
      </c>
      <c r="D387" s="167">
        <f t="shared" si="5"/>
        <v>47.5</v>
      </c>
    </row>
    <row r="388" spans="1:4" ht="16.5" customHeight="1">
      <c r="A388" s="165" t="s">
        <v>338</v>
      </c>
      <c r="B388" s="166">
        <v>20</v>
      </c>
      <c r="C388" s="166">
        <f>SUM(C389:C396)</f>
        <v>0</v>
      </c>
      <c r="D388" s="167">
        <f t="shared" si="5"/>
        <v>0</v>
      </c>
    </row>
    <row r="389" spans="1:4" ht="16.5" customHeight="1">
      <c r="A389" s="165" t="s">
        <v>92</v>
      </c>
      <c r="B389" s="166">
        <v>0</v>
      </c>
      <c r="C389" s="166"/>
      <c r="D389" s="167" t="e">
        <f aca="true" t="shared" si="6" ref="D389:D452">C389/B389*100</f>
        <v>#DIV/0!</v>
      </c>
    </row>
    <row r="390" spans="1:4" ht="16.5" customHeight="1">
      <c r="A390" s="165" t="s">
        <v>93</v>
      </c>
      <c r="B390" s="166">
        <v>0</v>
      </c>
      <c r="C390" s="166"/>
      <c r="D390" s="167" t="e">
        <f t="shared" si="6"/>
        <v>#DIV/0!</v>
      </c>
    </row>
    <row r="391" spans="1:4" ht="16.5" customHeight="1">
      <c r="A391" s="165" t="s">
        <v>94</v>
      </c>
      <c r="B391" s="166">
        <v>0</v>
      </c>
      <c r="C391" s="166"/>
      <c r="D391" s="167" t="e">
        <f t="shared" si="6"/>
        <v>#DIV/0!</v>
      </c>
    </row>
    <row r="392" spans="1:4" ht="16.5" customHeight="1">
      <c r="A392" s="165" t="s">
        <v>339</v>
      </c>
      <c r="B392" s="166">
        <v>0</v>
      </c>
      <c r="C392" s="166"/>
      <c r="D392" s="167" t="e">
        <f t="shared" si="6"/>
        <v>#DIV/0!</v>
      </c>
    </row>
    <row r="393" spans="1:4" ht="16.5" customHeight="1">
      <c r="A393" s="165" t="s">
        <v>340</v>
      </c>
      <c r="B393" s="166">
        <v>0</v>
      </c>
      <c r="C393" s="166"/>
      <c r="D393" s="167" t="e">
        <f t="shared" si="6"/>
        <v>#DIV/0!</v>
      </c>
    </row>
    <row r="394" spans="1:4" ht="16.5" customHeight="1">
      <c r="A394" s="165" t="s">
        <v>341</v>
      </c>
      <c r="B394" s="166">
        <v>0</v>
      </c>
      <c r="C394" s="166"/>
      <c r="D394" s="167" t="e">
        <f t="shared" si="6"/>
        <v>#DIV/0!</v>
      </c>
    </row>
    <row r="395" spans="1:4" ht="16.5" customHeight="1">
      <c r="A395" s="165" t="s">
        <v>101</v>
      </c>
      <c r="B395" s="166">
        <v>0</v>
      </c>
      <c r="C395" s="166"/>
      <c r="D395" s="167" t="e">
        <f t="shared" si="6"/>
        <v>#DIV/0!</v>
      </c>
    </row>
    <row r="396" spans="1:4" ht="16.5" customHeight="1">
      <c r="A396" s="165" t="s">
        <v>342</v>
      </c>
      <c r="B396" s="166">
        <v>20</v>
      </c>
      <c r="C396" s="166"/>
      <c r="D396" s="167">
        <f t="shared" si="6"/>
        <v>0</v>
      </c>
    </row>
    <row r="397" spans="1:4" ht="16.5" customHeight="1">
      <c r="A397" s="165" t="s">
        <v>343</v>
      </c>
      <c r="B397" s="166">
        <v>1681</v>
      </c>
      <c r="C397" s="166">
        <f>SUM(C398:C405)</f>
        <v>1469</v>
      </c>
      <c r="D397" s="167">
        <f t="shared" si="6"/>
        <v>87.38845925044616</v>
      </c>
    </row>
    <row r="398" spans="1:4" ht="16.5" customHeight="1">
      <c r="A398" s="165" t="s">
        <v>92</v>
      </c>
      <c r="B398" s="166">
        <v>1389</v>
      </c>
      <c r="C398" s="166">
        <v>1392</v>
      </c>
      <c r="D398" s="167">
        <f t="shared" si="6"/>
        <v>100.21598272138228</v>
      </c>
    </row>
    <row r="399" spans="1:4" ht="16.5" customHeight="1">
      <c r="A399" s="165" t="s">
        <v>93</v>
      </c>
      <c r="B399" s="166">
        <v>107</v>
      </c>
      <c r="C399" s="166">
        <v>7</v>
      </c>
      <c r="D399" s="167">
        <f t="shared" si="6"/>
        <v>6.5420560747663545</v>
      </c>
    </row>
    <row r="400" spans="1:4" ht="16.5" customHeight="1">
      <c r="A400" s="165" t="s">
        <v>94</v>
      </c>
      <c r="B400" s="166">
        <v>0</v>
      </c>
      <c r="C400" s="166"/>
      <c r="D400" s="167" t="e">
        <f t="shared" si="6"/>
        <v>#DIV/0!</v>
      </c>
    </row>
    <row r="401" spans="1:4" ht="16.5" customHeight="1">
      <c r="A401" s="165" t="s">
        <v>344</v>
      </c>
      <c r="B401" s="166">
        <v>46</v>
      </c>
      <c r="C401" s="166"/>
      <c r="D401" s="167">
        <f t="shared" si="6"/>
        <v>0</v>
      </c>
    </row>
    <row r="402" spans="1:4" ht="16.5" customHeight="1">
      <c r="A402" s="165" t="s">
        <v>345</v>
      </c>
      <c r="B402" s="166">
        <v>0</v>
      </c>
      <c r="C402" s="166"/>
      <c r="D402" s="167" t="e">
        <f t="shared" si="6"/>
        <v>#DIV/0!</v>
      </c>
    </row>
    <row r="403" spans="1:4" ht="16.5" customHeight="1">
      <c r="A403" s="165" t="s">
        <v>346</v>
      </c>
      <c r="B403" s="166">
        <v>80</v>
      </c>
      <c r="C403" s="166">
        <v>70</v>
      </c>
      <c r="D403" s="167">
        <f t="shared" si="6"/>
        <v>87.5</v>
      </c>
    </row>
    <row r="404" spans="1:4" ht="16.5" customHeight="1">
      <c r="A404" s="165" t="s">
        <v>101</v>
      </c>
      <c r="B404" s="166">
        <v>0</v>
      </c>
      <c r="C404" s="166"/>
      <c r="D404" s="167" t="e">
        <f t="shared" si="6"/>
        <v>#DIV/0!</v>
      </c>
    </row>
    <row r="405" spans="1:4" ht="16.5" customHeight="1">
      <c r="A405" s="165" t="s">
        <v>347</v>
      </c>
      <c r="B405" s="166">
        <v>59</v>
      </c>
      <c r="C405" s="166"/>
      <c r="D405" s="167">
        <f t="shared" si="6"/>
        <v>0</v>
      </c>
    </row>
    <row r="406" spans="1:4" ht="16.5" customHeight="1">
      <c r="A406" s="165" t="s">
        <v>348</v>
      </c>
      <c r="B406" s="166">
        <v>42</v>
      </c>
      <c r="C406" s="166">
        <f>SUM(C407:C413)</f>
        <v>0</v>
      </c>
      <c r="D406" s="167">
        <f t="shared" si="6"/>
        <v>0</v>
      </c>
    </row>
    <row r="407" spans="1:4" ht="16.5" customHeight="1">
      <c r="A407" s="165" t="s">
        <v>92</v>
      </c>
      <c r="B407" s="166">
        <v>42</v>
      </c>
      <c r="C407" s="166"/>
      <c r="D407" s="167">
        <f t="shared" si="6"/>
        <v>0</v>
      </c>
    </row>
    <row r="408" spans="1:4" ht="16.5" customHeight="1">
      <c r="A408" s="165" t="s">
        <v>93</v>
      </c>
      <c r="B408" s="166"/>
      <c r="C408" s="166"/>
      <c r="D408" s="167" t="e">
        <f t="shared" si="6"/>
        <v>#DIV/0!</v>
      </c>
    </row>
    <row r="409" spans="1:4" ht="16.5" customHeight="1">
      <c r="A409" s="165" t="s">
        <v>94</v>
      </c>
      <c r="B409" s="166"/>
      <c r="C409" s="166"/>
      <c r="D409" s="167" t="e">
        <f t="shared" si="6"/>
        <v>#DIV/0!</v>
      </c>
    </row>
    <row r="410" spans="1:4" ht="16.5" customHeight="1">
      <c r="A410" s="165" t="s">
        <v>349</v>
      </c>
      <c r="B410" s="166"/>
      <c r="C410" s="166"/>
      <c r="D410" s="167" t="e">
        <f t="shared" si="6"/>
        <v>#DIV/0!</v>
      </c>
    </row>
    <row r="411" spans="1:4" ht="16.5" customHeight="1">
      <c r="A411" s="165" t="s">
        <v>350</v>
      </c>
      <c r="B411" s="166"/>
      <c r="C411" s="166"/>
      <c r="D411" s="167" t="e">
        <f t="shared" si="6"/>
        <v>#DIV/0!</v>
      </c>
    </row>
    <row r="412" spans="1:4" ht="16.5" customHeight="1">
      <c r="A412" s="165" t="s">
        <v>101</v>
      </c>
      <c r="B412" s="166"/>
      <c r="C412" s="166"/>
      <c r="D412" s="167" t="e">
        <f t="shared" si="6"/>
        <v>#DIV/0!</v>
      </c>
    </row>
    <row r="413" spans="1:4" ht="16.5" customHeight="1">
      <c r="A413" s="165" t="s">
        <v>351</v>
      </c>
      <c r="B413" s="166"/>
      <c r="C413" s="166"/>
      <c r="D413" s="167" t="e">
        <f t="shared" si="6"/>
        <v>#DIV/0!</v>
      </c>
    </row>
    <row r="414" spans="1:4" ht="16.5" customHeight="1">
      <c r="A414" s="165" t="s">
        <v>352</v>
      </c>
      <c r="B414" s="166"/>
      <c r="C414" s="166">
        <f>SUM(C415:C421)</f>
        <v>0</v>
      </c>
      <c r="D414" s="167" t="e">
        <f t="shared" si="6"/>
        <v>#DIV/0!</v>
      </c>
    </row>
    <row r="415" spans="1:4" ht="16.5" customHeight="1">
      <c r="A415" s="165" t="s">
        <v>92</v>
      </c>
      <c r="B415" s="166"/>
      <c r="C415" s="166"/>
      <c r="D415" s="167" t="e">
        <f t="shared" si="6"/>
        <v>#DIV/0!</v>
      </c>
    </row>
    <row r="416" spans="1:4" ht="16.5" customHeight="1">
      <c r="A416" s="165" t="s">
        <v>93</v>
      </c>
      <c r="B416" s="166"/>
      <c r="C416" s="166"/>
      <c r="D416" s="167" t="e">
        <f t="shared" si="6"/>
        <v>#DIV/0!</v>
      </c>
    </row>
    <row r="417" spans="1:4" ht="16.5" customHeight="1">
      <c r="A417" s="165" t="s">
        <v>353</v>
      </c>
      <c r="B417" s="166"/>
      <c r="C417" s="166"/>
      <c r="D417" s="167" t="e">
        <f t="shared" si="6"/>
        <v>#DIV/0!</v>
      </c>
    </row>
    <row r="418" spans="1:4" ht="16.5" customHeight="1">
      <c r="A418" s="165" t="s">
        <v>354</v>
      </c>
      <c r="B418" s="166"/>
      <c r="C418" s="166"/>
      <c r="D418" s="167" t="e">
        <f t="shared" si="6"/>
        <v>#DIV/0!</v>
      </c>
    </row>
    <row r="419" spans="1:4" ht="16.5" customHeight="1">
      <c r="A419" s="165" t="s">
        <v>355</v>
      </c>
      <c r="B419" s="166"/>
      <c r="C419" s="166"/>
      <c r="D419" s="167" t="e">
        <f t="shared" si="6"/>
        <v>#DIV/0!</v>
      </c>
    </row>
    <row r="420" spans="1:4" ht="16.5" customHeight="1">
      <c r="A420" s="165" t="s">
        <v>308</v>
      </c>
      <c r="B420" s="166"/>
      <c r="C420" s="166"/>
      <c r="D420" s="167" t="e">
        <f t="shared" si="6"/>
        <v>#DIV/0!</v>
      </c>
    </row>
    <row r="421" spans="1:4" ht="16.5" customHeight="1">
      <c r="A421" s="165" t="s">
        <v>356</v>
      </c>
      <c r="B421" s="166"/>
      <c r="C421" s="166"/>
      <c r="D421" s="167" t="e">
        <f t="shared" si="6"/>
        <v>#DIV/0!</v>
      </c>
    </row>
    <row r="422" spans="1:4" ht="16.5" customHeight="1">
      <c r="A422" s="165" t="s">
        <v>357</v>
      </c>
      <c r="B422" s="166"/>
      <c r="C422" s="166">
        <f>SUM(C423:C430)</f>
        <v>0</v>
      </c>
      <c r="D422" s="167" t="e">
        <f t="shared" si="6"/>
        <v>#DIV/0!</v>
      </c>
    </row>
    <row r="423" spans="1:4" ht="16.5" customHeight="1">
      <c r="A423" s="165" t="s">
        <v>358</v>
      </c>
      <c r="B423" s="166"/>
      <c r="C423" s="166"/>
      <c r="D423" s="167" t="e">
        <f t="shared" si="6"/>
        <v>#DIV/0!</v>
      </c>
    </row>
    <row r="424" spans="1:4" ht="16.5" customHeight="1">
      <c r="A424" s="165" t="s">
        <v>92</v>
      </c>
      <c r="B424" s="166"/>
      <c r="C424" s="166"/>
      <c r="D424" s="167" t="e">
        <f t="shared" si="6"/>
        <v>#DIV/0!</v>
      </c>
    </row>
    <row r="425" spans="1:4" ht="16.5" customHeight="1">
      <c r="A425" s="165" t="s">
        <v>359</v>
      </c>
      <c r="B425" s="166"/>
      <c r="C425" s="166"/>
      <c r="D425" s="167" t="e">
        <f t="shared" si="6"/>
        <v>#DIV/0!</v>
      </c>
    </row>
    <row r="426" spans="1:4" ht="16.5" customHeight="1">
      <c r="A426" s="165" t="s">
        <v>360</v>
      </c>
      <c r="B426" s="166"/>
      <c r="C426" s="166"/>
      <c r="D426" s="167" t="e">
        <f t="shared" si="6"/>
        <v>#DIV/0!</v>
      </c>
    </row>
    <row r="427" spans="1:4" ht="16.5" customHeight="1">
      <c r="A427" s="165" t="s">
        <v>361</v>
      </c>
      <c r="B427" s="166"/>
      <c r="C427" s="166"/>
      <c r="D427" s="167" t="e">
        <f t="shared" si="6"/>
        <v>#DIV/0!</v>
      </c>
    </row>
    <row r="428" spans="1:4" ht="16.5" customHeight="1">
      <c r="A428" s="165" t="s">
        <v>362</v>
      </c>
      <c r="B428" s="166"/>
      <c r="C428" s="166"/>
      <c r="D428" s="167" t="e">
        <f t="shared" si="6"/>
        <v>#DIV/0!</v>
      </c>
    </row>
    <row r="429" spans="1:4" ht="16.5" customHeight="1">
      <c r="A429" s="165" t="s">
        <v>363</v>
      </c>
      <c r="B429" s="166"/>
      <c r="C429" s="166"/>
      <c r="D429" s="167" t="e">
        <f t="shared" si="6"/>
        <v>#DIV/0!</v>
      </c>
    </row>
    <row r="430" spans="1:4" ht="16.5" customHeight="1">
      <c r="A430" s="165" t="s">
        <v>364</v>
      </c>
      <c r="B430" s="166"/>
      <c r="C430" s="166"/>
      <c r="D430" s="167" t="e">
        <f t="shared" si="6"/>
        <v>#DIV/0!</v>
      </c>
    </row>
    <row r="431" spans="1:4" ht="16.5" customHeight="1">
      <c r="A431" s="165" t="s">
        <v>365</v>
      </c>
      <c r="B431" s="166">
        <v>95</v>
      </c>
      <c r="C431" s="166">
        <f>SUM(C432:C433)</f>
        <v>69</v>
      </c>
      <c r="D431" s="167">
        <f t="shared" si="6"/>
        <v>72.63157894736842</v>
      </c>
    </row>
    <row r="432" spans="1:4" ht="16.5" customHeight="1">
      <c r="A432" s="165" t="s">
        <v>366</v>
      </c>
      <c r="B432" s="166">
        <v>95</v>
      </c>
      <c r="C432" s="166">
        <v>69</v>
      </c>
      <c r="D432" s="167">
        <f t="shared" si="6"/>
        <v>72.63157894736842</v>
      </c>
    </row>
    <row r="433" spans="1:4" ht="16.5" customHeight="1">
      <c r="A433" s="165" t="s">
        <v>367</v>
      </c>
      <c r="B433" s="166"/>
      <c r="C433" s="166"/>
      <c r="D433" s="167" t="e">
        <f t="shared" si="6"/>
        <v>#DIV/0!</v>
      </c>
    </row>
    <row r="434" spans="1:4" ht="16.5" customHeight="1">
      <c r="A434" s="165" t="s">
        <v>368</v>
      </c>
      <c r="B434" s="166">
        <f>B435+B440+B449+B456+B462+B466+B470+B474+B480+B487</f>
        <v>74556</v>
      </c>
      <c r="C434" s="166">
        <f>C435+C440+C449+C456+C462+C466+C470+C474+C480+C487</f>
        <v>80656</v>
      </c>
      <c r="D434" s="167">
        <f t="shared" si="6"/>
        <v>108.18176940823005</v>
      </c>
    </row>
    <row r="435" spans="1:4" ht="16.5" customHeight="1">
      <c r="A435" s="165" t="s">
        <v>369</v>
      </c>
      <c r="B435" s="166">
        <v>2316</v>
      </c>
      <c r="C435" s="166">
        <f>SUM(C436:C439)</f>
        <v>2231</v>
      </c>
      <c r="D435" s="167">
        <f t="shared" si="6"/>
        <v>96.32987910189983</v>
      </c>
    </row>
    <row r="436" spans="1:4" ht="16.5" customHeight="1">
      <c r="A436" s="165" t="s">
        <v>92</v>
      </c>
      <c r="B436" s="166">
        <v>776</v>
      </c>
      <c r="C436" s="166">
        <v>1003</v>
      </c>
      <c r="D436" s="167">
        <f t="shared" si="6"/>
        <v>129.25257731958763</v>
      </c>
    </row>
    <row r="437" spans="1:4" ht="16.5" customHeight="1">
      <c r="A437" s="165" t="s">
        <v>93</v>
      </c>
      <c r="B437" s="166">
        <v>0</v>
      </c>
      <c r="C437" s="166">
        <v>0</v>
      </c>
      <c r="D437" s="167" t="e">
        <f t="shared" si="6"/>
        <v>#DIV/0!</v>
      </c>
    </row>
    <row r="438" spans="1:4" ht="16.5" customHeight="1">
      <c r="A438" s="165" t="s">
        <v>94</v>
      </c>
      <c r="B438" s="166">
        <v>0</v>
      </c>
      <c r="C438" s="166">
        <v>0</v>
      </c>
      <c r="D438" s="167" t="e">
        <f t="shared" si="6"/>
        <v>#DIV/0!</v>
      </c>
    </row>
    <row r="439" spans="1:4" ht="16.5" customHeight="1">
      <c r="A439" s="165" t="s">
        <v>370</v>
      </c>
      <c r="B439" s="166">
        <v>1540</v>
      </c>
      <c r="C439" s="166">
        <v>1228</v>
      </c>
      <c r="D439" s="167">
        <f t="shared" si="6"/>
        <v>79.74025974025975</v>
      </c>
    </row>
    <row r="440" spans="1:4" ht="16.5" customHeight="1">
      <c r="A440" s="165" t="s">
        <v>371</v>
      </c>
      <c r="B440" s="166">
        <v>32808</v>
      </c>
      <c r="C440" s="166">
        <f>SUM(C441:C448)</f>
        <v>33749</v>
      </c>
      <c r="D440" s="167">
        <f t="shared" si="6"/>
        <v>102.86820287734699</v>
      </c>
    </row>
    <row r="441" spans="1:4" ht="16.5" customHeight="1">
      <c r="A441" s="165" t="s">
        <v>372</v>
      </c>
      <c r="B441" s="166">
        <v>669</v>
      </c>
      <c r="C441" s="166">
        <v>912</v>
      </c>
      <c r="D441" s="167">
        <f t="shared" si="6"/>
        <v>136.32286995515693</v>
      </c>
    </row>
    <row r="442" spans="1:4" ht="16.5" customHeight="1">
      <c r="A442" s="165" t="s">
        <v>373</v>
      </c>
      <c r="B442" s="166">
        <v>2628</v>
      </c>
      <c r="C442" s="166">
        <v>4114</v>
      </c>
      <c r="D442" s="167">
        <f t="shared" si="6"/>
        <v>156.544901065449</v>
      </c>
    </row>
    <row r="443" spans="1:4" ht="16.5" customHeight="1">
      <c r="A443" s="165" t="s">
        <v>374</v>
      </c>
      <c r="B443" s="166">
        <v>10909</v>
      </c>
      <c r="C443" s="166">
        <v>9997</v>
      </c>
      <c r="D443" s="167">
        <f t="shared" si="6"/>
        <v>91.63993033275277</v>
      </c>
    </row>
    <row r="444" spans="1:4" ht="16.5" customHeight="1">
      <c r="A444" s="165" t="s">
        <v>375</v>
      </c>
      <c r="B444" s="166">
        <v>12280</v>
      </c>
      <c r="C444" s="166">
        <v>14463</v>
      </c>
      <c r="D444" s="167">
        <f t="shared" si="6"/>
        <v>117.77687296416939</v>
      </c>
    </row>
    <row r="445" spans="1:4" ht="16.5" customHeight="1">
      <c r="A445" s="165" t="s">
        <v>376</v>
      </c>
      <c r="B445" s="166">
        <v>2629</v>
      </c>
      <c r="C445" s="166">
        <v>1577</v>
      </c>
      <c r="D445" s="167">
        <f t="shared" si="6"/>
        <v>59.98478508938761</v>
      </c>
    </row>
    <row r="446" spans="1:4" ht="16.5" customHeight="1">
      <c r="A446" s="165" t="s">
        <v>377</v>
      </c>
      <c r="B446" s="166">
        <v>0</v>
      </c>
      <c r="C446" s="166">
        <v>0</v>
      </c>
      <c r="D446" s="167" t="e">
        <f t="shared" si="6"/>
        <v>#DIV/0!</v>
      </c>
    </row>
    <row r="447" spans="1:4" ht="16.5" customHeight="1">
      <c r="A447" s="165" t="s">
        <v>378</v>
      </c>
      <c r="B447" s="166">
        <v>0</v>
      </c>
      <c r="C447" s="166">
        <v>0</v>
      </c>
      <c r="D447" s="167" t="e">
        <f t="shared" si="6"/>
        <v>#DIV/0!</v>
      </c>
    </row>
    <row r="448" spans="1:4" ht="16.5" customHeight="1">
      <c r="A448" s="165" t="s">
        <v>379</v>
      </c>
      <c r="B448" s="166">
        <v>3693</v>
      </c>
      <c r="C448" s="166">
        <v>2686</v>
      </c>
      <c r="D448" s="167">
        <f t="shared" si="6"/>
        <v>72.7321960465746</v>
      </c>
    </row>
    <row r="449" spans="1:4" ht="16.5" customHeight="1">
      <c r="A449" s="165" t="s">
        <v>380</v>
      </c>
      <c r="B449" s="166">
        <v>25494</v>
      </c>
      <c r="C449" s="166">
        <f>SUM(C450:C455)</f>
        <v>31222</v>
      </c>
      <c r="D449" s="167">
        <f t="shared" si="6"/>
        <v>122.46803169373186</v>
      </c>
    </row>
    <row r="450" spans="1:4" ht="16.5" customHeight="1">
      <c r="A450" s="165" t="s">
        <v>381</v>
      </c>
      <c r="B450" s="166">
        <v>0</v>
      </c>
      <c r="C450" s="166">
        <v>1</v>
      </c>
      <c r="D450" s="167" t="e">
        <f t="shared" si="6"/>
        <v>#DIV/0!</v>
      </c>
    </row>
    <row r="451" spans="1:4" ht="16.5" customHeight="1">
      <c r="A451" s="165" t="s">
        <v>382</v>
      </c>
      <c r="B451" s="166">
        <v>3270</v>
      </c>
      <c r="C451" s="166">
        <v>5685</v>
      </c>
      <c r="D451" s="167">
        <f t="shared" si="6"/>
        <v>173.8532110091743</v>
      </c>
    </row>
    <row r="452" spans="1:4" ht="16.5" customHeight="1">
      <c r="A452" s="165" t="s">
        <v>383</v>
      </c>
      <c r="B452" s="166">
        <v>4943</v>
      </c>
      <c r="C452" s="166">
        <v>4861</v>
      </c>
      <c r="D452" s="167">
        <f t="shared" si="6"/>
        <v>98.34108840784948</v>
      </c>
    </row>
    <row r="453" spans="1:4" ht="16.5" customHeight="1">
      <c r="A453" s="165" t="s">
        <v>384</v>
      </c>
      <c r="B453" s="166">
        <v>0</v>
      </c>
      <c r="C453" s="166">
        <v>3</v>
      </c>
      <c r="D453" s="167" t="e">
        <f aca="true" t="shared" si="7" ref="D453:D516">C453/B453*100</f>
        <v>#DIV/0!</v>
      </c>
    </row>
    <row r="454" spans="1:4" ht="16.5" customHeight="1">
      <c r="A454" s="165" t="s">
        <v>385</v>
      </c>
      <c r="B454" s="166">
        <v>9722</v>
      </c>
      <c r="C454" s="166">
        <v>6981</v>
      </c>
      <c r="D454" s="167">
        <f t="shared" si="7"/>
        <v>71.80621271343345</v>
      </c>
    </row>
    <row r="455" spans="1:4" ht="16.5" customHeight="1">
      <c r="A455" s="165" t="s">
        <v>386</v>
      </c>
      <c r="B455" s="166">
        <v>7559</v>
      </c>
      <c r="C455" s="166">
        <v>13691</v>
      </c>
      <c r="D455" s="167">
        <f t="shared" si="7"/>
        <v>181.12184151342768</v>
      </c>
    </row>
    <row r="456" spans="1:4" ht="16.5" customHeight="1">
      <c r="A456" s="165" t="s">
        <v>387</v>
      </c>
      <c r="B456" s="166">
        <v>5</v>
      </c>
      <c r="C456" s="166">
        <f>SUM(C457:C461)</f>
        <v>56</v>
      </c>
      <c r="D456" s="167">
        <f t="shared" si="7"/>
        <v>1120</v>
      </c>
    </row>
    <row r="457" spans="1:4" ht="16.5" customHeight="1">
      <c r="A457" s="165" t="s">
        <v>388</v>
      </c>
      <c r="B457" s="166">
        <v>0</v>
      </c>
      <c r="C457" s="166">
        <v>0</v>
      </c>
      <c r="D457" s="167" t="e">
        <f t="shared" si="7"/>
        <v>#DIV/0!</v>
      </c>
    </row>
    <row r="458" spans="1:4" ht="16.5" customHeight="1">
      <c r="A458" s="165" t="s">
        <v>389</v>
      </c>
      <c r="B458" s="166">
        <v>0</v>
      </c>
      <c r="C458" s="166">
        <v>0</v>
      </c>
      <c r="D458" s="167" t="e">
        <f t="shared" si="7"/>
        <v>#DIV/0!</v>
      </c>
    </row>
    <row r="459" spans="1:4" ht="16.5" customHeight="1">
      <c r="A459" s="165" t="s">
        <v>390</v>
      </c>
      <c r="B459" s="166">
        <v>0</v>
      </c>
      <c r="C459" s="166">
        <v>0</v>
      </c>
      <c r="D459" s="167" t="e">
        <f t="shared" si="7"/>
        <v>#DIV/0!</v>
      </c>
    </row>
    <row r="460" spans="1:4" ht="16.5" customHeight="1">
      <c r="A460" s="165" t="s">
        <v>391</v>
      </c>
      <c r="B460" s="166">
        <v>0</v>
      </c>
      <c r="C460" s="166">
        <v>50</v>
      </c>
      <c r="D460" s="167" t="e">
        <f t="shared" si="7"/>
        <v>#DIV/0!</v>
      </c>
    </row>
    <row r="461" spans="1:4" ht="16.5" customHeight="1">
      <c r="A461" s="165" t="s">
        <v>392</v>
      </c>
      <c r="B461" s="166">
        <v>5</v>
      </c>
      <c r="C461" s="166">
        <v>6</v>
      </c>
      <c r="D461" s="167">
        <f t="shared" si="7"/>
        <v>120</v>
      </c>
    </row>
    <row r="462" spans="1:4" ht="16.5" customHeight="1">
      <c r="A462" s="165" t="s">
        <v>393</v>
      </c>
      <c r="B462" s="166">
        <v>600</v>
      </c>
      <c r="C462" s="166">
        <f>SUM(C463:C465)</f>
        <v>738</v>
      </c>
      <c r="D462" s="167">
        <f t="shared" si="7"/>
        <v>123</v>
      </c>
    </row>
    <row r="463" spans="1:4" ht="16.5" customHeight="1">
      <c r="A463" s="165" t="s">
        <v>394</v>
      </c>
      <c r="B463" s="166">
        <v>386</v>
      </c>
      <c r="C463" s="166">
        <v>572</v>
      </c>
      <c r="D463" s="167">
        <f t="shared" si="7"/>
        <v>148.1865284974093</v>
      </c>
    </row>
    <row r="464" spans="1:4" ht="16.5" customHeight="1">
      <c r="A464" s="165" t="s">
        <v>395</v>
      </c>
      <c r="B464" s="166">
        <v>128</v>
      </c>
      <c r="C464" s="166">
        <v>154</v>
      </c>
      <c r="D464" s="167">
        <f t="shared" si="7"/>
        <v>120.3125</v>
      </c>
    </row>
    <row r="465" spans="1:4" ht="16.5" customHeight="1">
      <c r="A465" s="165" t="s">
        <v>396</v>
      </c>
      <c r="B465" s="166">
        <v>86</v>
      </c>
      <c r="C465" s="166">
        <v>12</v>
      </c>
      <c r="D465" s="167">
        <f t="shared" si="7"/>
        <v>13.953488372093023</v>
      </c>
    </row>
    <row r="466" spans="1:4" ht="16.5" customHeight="1">
      <c r="A466" s="165" t="s">
        <v>397</v>
      </c>
      <c r="B466" s="166"/>
      <c r="C466" s="166">
        <f>SUM(C467:C469)</f>
        <v>0</v>
      </c>
      <c r="D466" s="167" t="e">
        <f t="shared" si="7"/>
        <v>#DIV/0!</v>
      </c>
    </row>
    <row r="467" spans="1:4" ht="16.5" customHeight="1">
      <c r="A467" s="165" t="s">
        <v>398</v>
      </c>
      <c r="B467" s="166"/>
      <c r="C467" s="166"/>
      <c r="D467" s="167" t="e">
        <f t="shared" si="7"/>
        <v>#DIV/0!</v>
      </c>
    </row>
    <row r="468" spans="1:4" ht="16.5" customHeight="1">
      <c r="A468" s="165" t="s">
        <v>399</v>
      </c>
      <c r="B468" s="166"/>
      <c r="C468" s="166"/>
      <c r="D468" s="167" t="e">
        <f t="shared" si="7"/>
        <v>#DIV/0!</v>
      </c>
    </row>
    <row r="469" spans="1:4" ht="16.5" customHeight="1">
      <c r="A469" s="165" t="s">
        <v>400</v>
      </c>
      <c r="B469" s="166"/>
      <c r="C469" s="166"/>
      <c r="D469" s="167" t="e">
        <f t="shared" si="7"/>
        <v>#DIV/0!</v>
      </c>
    </row>
    <row r="470" spans="1:4" ht="16.5" customHeight="1">
      <c r="A470" s="165" t="s">
        <v>401</v>
      </c>
      <c r="B470" s="166">
        <v>677</v>
      </c>
      <c r="C470" s="166">
        <f>SUM(C471:C473)</f>
        <v>823</v>
      </c>
      <c r="D470" s="167">
        <f t="shared" si="7"/>
        <v>121.56573116691285</v>
      </c>
    </row>
    <row r="471" spans="1:4" ht="16.5" customHeight="1">
      <c r="A471" s="165" t="s">
        <v>402</v>
      </c>
      <c r="B471" s="166">
        <v>607</v>
      </c>
      <c r="C471" s="166">
        <v>698</v>
      </c>
      <c r="D471" s="167">
        <f t="shared" si="7"/>
        <v>114.99176276771006</v>
      </c>
    </row>
    <row r="472" spans="1:4" ht="16.5" customHeight="1">
      <c r="A472" s="165" t="s">
        <v>403</v>
      </c>
      <c r="B472" s="166">
        <v>0</v>
      </c>
      <c r="C472" s="166">
        <v>0</v>
      </c>
      <c r="D472" s="167" t="e">
        <f t="shared" si="7"/>
        <v>#DIV/0!</v>
      </c>
    </row>
    <row r="473" spans="1:4" ht="16.5" customHeight="1">
      <c r="A473" s="165" t="s">
        <v>404</v>
      </c>
      <c r="B473" s="166">
        <v>70</v>
      </c>
      <c r="C473" s="166">
        <v>125</v>
      </c>
      <c r="D473" s="167">
        <f t="shared" si="7"/>
        <v>178.57142857142858</v>
      </c>
    </row>
    <row r="474" spans="1:4" ht="16.5" customHeight="1">
      <c r="A474" s="165" t="s">
        <v>405</v>
      </c>
      <c r="B474" s="166">
        <v>664</v>
      </c>
      <c r="C474" s="166">
        <f>SUM(C475:C479)</f>
        <v>1395</v>
      </c>
      <c r="D474" s="167">
        <f t="shared" si="7"/>
        <v>210.09036144578315</v>
      </c>
    </row>
    <row r="475" spans="1:4" ht="16.5" customHeight="1">
      <c r="A475" s="165" t="s">
        <v>406</v>
      </c>
      <c r="B475" s="166">
        <v>3</v>
      </c>
      <c r="C475" s="166">
        <v>781</v>
      </c>
      <c r="D475" s="167">
        <f t="shared" si="7"/>
        <v>26033.333333333332</v>
      </c>
    </row>
    <row r="476" spans="1:4" ht="16.5" customHeight="1">
      <c r="A476" s="165" t="s">
        <v>407</v>
      </c>
      <c r="B476" s="166">
        <v>661</v>
      </c>
      <c r="C476" s="166">
        <v>565</v>
      </c>
      <c r="D476" s="167">
        <f t="shared" si="7"/>
        <v>85.47655068078669</v>
      </c>
    </row>
    <row r="477" spans="1:4" ht="16.5" customHeight="1">
      <c r="A477" s="165" t="s">
        <v>408</v>
      </c>
      <c r="B477" s="166">
        <v>0</v>
      </c>
      <c r="C477" s="166">
        <v>49</v>
      </c>
      <c r="D477" s="167" t="e">
        <f t="shared" si="7"/>
        <v>#DIV/0!</v>
      </c>
    </row>
    <row r="478" spans="1:4" ht="16.5" customHeight="1">
      <c r="A478" s="165" t="s">
        <v>409</v>
      </c>
      <c r="B478" s="166">
        <v>0</v>
      </c>
      <c r="C478" s="166">
        <v>0</v>
      </c>
      <c r="D478" s="167" t="e">
        <f t="shared" si="7"/>
        <v>#DIV/0!</v>
      </c>
    </row>
    <row r="479" spans="1:4" ht="16.5" customHeight="1">
      <c r="A479" s="165" t="s">
        <v>410</v>
      </c>
      <c r="B479" s="166">
        <v>0</v>
      </c>
      <c r="C479" s="166">
        <v>0</v>
      </c>
      <c r="D479" s="167" t="e">
        <f t="shared" si="7"/>
        <v>#DIV/0!</v>
      </c>
    </row>
    <row r="480" spans="1:4" ht="16.5" customHeight="1">
      <c r="A480" s="165" t="s">
        <v>411</v>
      </c>
      <c r="B480" s="166">
        <v>6907</v>
      </c>
      <c r="C480" s="166">
        <f>SUM(C481:C486)</f>
        <v>7734</v>
      </c>
      <c r="D480" s="167">
        <f t="shared" si="7"/>
        <v>111.97336035905603</v>
      </c>
    </row>
    <row r="481" spans="1:4" ht="16.5" customHeight="1">
      <c r="A481" s="165" t="s">
        <v>412</v>
      </c>
      <c r="B481" s="166">
        <v>0</v>
      </c>
      <c r="C481" s="166"/>
      <c r="D481" s="167" t="e">
        <f t="shared" si="7"/>
        <v>#DIV/0!</v>
      </c>
    </row>
    <row r="482" spans="1:4" ht="16.5" customHeight="1">
      <c r="A482" s="165" t="s">
        <v>413</v>
      </c>
      <c r="B482" s="166">
        <v>0</v>
      </c>
      <c r="C482" s="166"/>
      <c r="D482" s="167" t="e">
        <f t="shared" si="7"/>
        <v>#DIV/0!</v>
      </c>
    </row>
    <row r="483" spans="1:4" ht="16.5" customHeight="1">
      <c r="A483" s="165" t="s">
        <v>414</v>
      </c>
      <c r="B483" s="166">
        <v>0</v>
      </c>
      <c r="C483" s="166">
        <v>30</v>
      </c>
      <c r="D483" s="167" t="e">
        <f t="shared" si="7"/>
        <v>#DIV/0!</v>
      </c>
    </row>
    <row r="484" spans="1:4" ht="16.5" customHeight="1">
      <c r="A484" s="165" t="s">
        <v>415</v>
      </c>
      <c r="B484" s="166">
        <v>0</v>
      </c>
      <c r="C484" s="166">
        <v>0</v>
      </c>
      <c r="D484" s="167" t="e">
        <f t="shared" si="7"/>
        <v>#DIV/0!</v>
      </c>
    </row>
    <row r="485" spans="1:4" ht="16.5" customHeight="1">
      <c r="A485" s="165" t="s">
        <v>416</v>
      </c>
      <c r="B485" s="166">
        <v>0</v>
      </c>
      <c r="C485" s="166">
        <v>0</v>
      </c>
      <c r="D485" s="167" t="e">
        <f t="shared" si="7"/>
        <v>#DIV/0!</v>
      </c>
    </row>
    <row r="486" spans="1:4" ht="16.5" customHeight="1">
      <c r="A486" s="165" t="s">
        <v>417</v>
      </c>
      <c r="B486" s="166">
        <v>6907</v>
      </c>
      <c r="C486" s="166">
        <v>7704</v>
      </c>
      <c r="D486" s="167">
        <f t="shared" si="7"/>
        <v>111.53901838714349</v>
      </c>
    </row>
    <row r="487" spans="1:4" ht="16.5" customHeight="1">
      <c r="A487" s="165" t="s">
        <v>418</v>
      </c>
      <c r="B487" s="166">
        <v>5085</v>
      </c>
      <c r="C487" s="166">
        <f>C488</f>
        <v>2708</v>
      </c>
      <c r="D487" s="167">
        <f t="shared" si="7"/>
        <v>53.25467059980335</v>
      </c>
    </row>
    <row r="488" spans="1:4" ht="16.5" customHeight="1">
      <c r="A488" s="165" t="s">
        <v>419</v>
      </c>
      <c r="B488" s="166">
        <v>5085</v>
      </c>
      <c r="C488" s="166">
        <v>2708</v>
      </c>
      <c r="D488" s="167">
        <f t="shared" si="7"/>
        <v>53.25467059980335</v>
      </c>
    </row>
    <row r="489" spans="1:4" ht="16.5" customHeight="1">
      <c r="A489" s="165" t="s">
        <v>420</v>
      </c>
      <c r="B489" s="166">
        <f>B490+B495+B504+B510+B516+B521+B526+B533+B537+B540</f>
        <v>3071</v>
      </c>
      <c r="C489" s="166">
        <f>C490+C495+C504+C510+C516+C521+C526+C533+C537+C540</f>
        <v>2617</v>
      </c>
      <c r="D489" s="167">
        <f t="shared" si="7"/>
        <v>85.21654184304786</v>
      </c>
    </row>
    <row r="490" spans="1:4" ht="16.5" customHeight="1">
      <c r="A490" s="165" t="s">
        <v>421</v>
      </c>
      <c r="B490" s="166">
        <v>915</v>
      </c>
      <c r="C490" s="166">
        <f>SUM(C491:C494)</f>
        <v>419</v>
      </c>
      <c r="D490" s="167">
        <f t="shared" si="7"/>
        <v>45.79234972677595</v>
      </c>
    </row>
    <row r="491" spans="1:4" ht="16.5" customHeight="1">
      <c r="A491" s="165" t="s">
        <v>92</v>
      </c>
      <c r="B491" s="166">
        <v>368</v>
      </c>
      <c r="C491" s="166">
        <v>282</v>
      </c>
      <c r="D491" s="167">
        <f t="shared" si="7"/>
        <v>76.63043478260869</v>
      </c>
    </row>
    <row r="492" spans="1:4" ht="16.5" customHeight="1">
      <c r="A492" s="165" t="s">
        <v>93</v>
      </c>
      <c r="B492" s="166">
        <v>15</v>
      </c>
      <c r="C492" s="166">
        <v>43</v>
      </c>
      <c r="D492" s="167">
        <f t="shared" si="7"/>
        <v>286.6666666666667</v>
      </c>
    </row>
    <row r="493" spans="1:4" ht="16.5" customHeight="1">
      <c r="A493" s="165" t="s">
        <v>94</v>
      </c>
      <c r="B493" s="166">
        <v>0</v>
      </c>
      <c r="C493" s="166">
        <v>0</v>
      </c>
      <c r="D493" s="167" t="e">
        <f t="shared" si="7"/>
        <v>#DIV/0!</v>
      </c>
    </row>
    <row r="494" spans="1:4" ht="16.5" customHeight="1">
      <c r="A494" s="165" t="s">
        <v>422</v>
      </c>
      <c r="B494" s="166">
        <v>532</v>
      </c>
      <c r="C494" s="166">
        <v>94</v>
      </c>
      <c r="D494" s="167">
        <f t="shared" si="7"/>
        <v>17.669172932330827</v>
      </c>
    </row>
    <row r="495" spans="1:4" ht="16.5" customHeight="1">
      <c r="A495" s="165" t="s">
        <v>423</v>
      </c>
      <c r="B495" s="166">
        <v>5</v>
      </c>
      <c r="C495" s="166">
        <f>SUM(C496:C503)</f>
        <v>0</v>
      </c>
      <c r="D495" s="167">
        <f t="shared" si="7"/>
        <v>0</v>
      </c>
    </row>
    <row r="496" spans="1:4" ht="16.5" customHeight="1">
      <c r="A496" s="165" t="s">
        <v>424</v>
      </c>
      <c r="B496" s="166">
        <v>0</v>
      </c>
      <c r="C496" s="166"/>
      <c r="D496" s="167" t="e">
        <f t="shared" si="7"/>
        <v>#DIV/0!</v>
      </c>
    </row>
    <row r="497" spans="1:4" ht="16.5" customHeight="1">
      <c r="A497" s="165" t="s">
        <v>425</v>
      </c>
      <c r="B497" s="166">
        <v>0</v>
      </c>
      <c r="C497" s="166"/>
      <c r="D497" s="167" t="e">
        <f t="shared" si="7"/>
        <v>#DIV/0!</v>
      </c>
    </row>
    <row r="498" spans="1:4" ht="16.5" customHeight="1">
      <c r="A498" s="165" t="s">
        <v>426</v>
      </c>
      <c r="B498" s="166">
        <v>5</v>
      </c>
      <c r="C498" s="166"/>
      <c r="D498" s="167">
        <f t="shared" si="7"/>
        <v>0</v>
      </c>
    </row>
    <row r="499" spans="1:4" ht="16.5" customHeight="1">
      <c r="A499" s="165" t="s">
        <v>427</v>
      </c>
      <c r="B499" s="166"/>
      <c r="C499" s="166"/>
      <c r="D499" s="167" t="e">
        <f t="shared" si="7"/>
        <v>#DIV/0!</v>
      </c>
    </row>
    <row r="500" spans="1:4" ht="16.5" customHeight="1">
      <c r="A500" s="165" t="s">
        <v>428</v>
      </c>
      <c r="B500" s="166"/>
      <c r="C500" s="166"/>
      <c r="D500" s="167" t="e">
        <f t="shared" si="7"/>
        <v>#DIV/0!</v>
      </c>
    </row>
    <row r="501" spans="1:4" ht="16.5" customHeight="1">
      <c r="A501" s="165" t="s">
        <v>429</v>
      </c>
      <c r="B501" s="166"/>
      <c r="C501" s="166"/>
      <c r="D501" s="167" t="e">
        <f t="shared" si="7"/>
        <v>#DIV/0!</v>
      </c>
    </row>
    <row r="502" spans="1:4" ht="16.5" customHeight="1">
      <c r="A502" s="165" t="s">
        <v>430</v>
      </c>
      <c r="B502" s="166"/>
      <c r="C502" s="166"/>
      <c r="D502" s="167" t="e">
        <f t="shared" si="7"/>
        <v>#DIV/0!</v>
      </c>
    </row>
    <row r="503" spans="1:4" ht="16.5" customHeight="1">
      <c r="A503" s="165" t="s">
        <v>431</v>
      </c>
      <c r="B503" s="166"/>
      <c r="C503" s="166"/>
      <c r="D503" s="167" t="e">
        <f t="shared" si="7"/>
        <v>#DIV/0!</v>
      </c>
    </row>
    <row r="504" spans="1:4" ht="16.5" customHeight="1">
      <c r="A504" s="165" t="s">
        <v>432</v>
      </c>
      <c r="B504" s="166"/>
      <c r="C504" s="166">
        <f>SUM(C505:C509)</f>
        <v>0</v>
      </c>
      <c r="D504" s="167" t="e">
        <f t="shared" si="7"/>
        <v>#DIV/0!</v>
      </c>
    </row>
    <row r="505" spans="1:4" ht="16.5" customHeight="1">
      <c r="A505" s="165" t="s">
        <v>424</v>
      </c>
      <c r="B505" s="166"/>
      <c r="C505" s="166"/>
      <c r="D505" s="167" t="e">
        <f t="shared" si="7"/>
        <v>#DIV/0!</v>
      </c>
    </row>
    <row r="506" spans="1:4" ht="16.5" customHeight="1">
      <c r="A506" s="165" t="s">
        <v>433</v>
      </c>
      <c r="B506" s="166"/>
      <c r="C506" s="166"/>
      <c r="D506" s="167" t="e">
        <f t="shared" si="7"/>
        <v>#DIV/0!</v>
      </c>
    </row>
    <row r="507" spans="1:4" ht="16.5" customHeight="1">
      <c r="A507" s="165" t="s">
        <v>434</v>
      </c>
      <c r="B507" s="166"/>
      <c r="C507" s="166"/>
      <c r="D507" s="167" t="e">
        <f t="shared" si="7"/>
        <v>#DIV/0!</v>
      </c>
    </row>
    <row r="508" spans="1:4" ht="16.5" customHeight="1">
      <c r="A508" s="165" t="s">
        <v>435</v>
      </c>
      <c r="B508" s="166"/>
      <c r="C508" s="166"/>
      <c r="D508" s="167" t="e">
        <f t="shared" si="7"/>
        <v>#DIV/0!</v>
      </c>
    </row>
    <row r="509" spans="1:4" ht="16.5" customHeight="1">
      <c r="A509" s="165" t="s">
        <v>436</v>
      </c>
      <c r="B509" s="166"/>
      <c r="C509" s="166"/>
      <c r="D509" s="167" t="e">
        <f t="shared" si="7"/>
        <v>#DIV/0!</v>
      </c>
    </row>
    <row r="510" spans="1:4" ht="16.5" customHeight="1">
      <c r="A510" s="165" t="s">
        <v>437</v>
      </c>
      <c r="B510" s="166">
        <v>222</v>
      </c>
      <c r="C510" s="166">
        <f>SUM(C511:C515)</f>
        <v>925</v>
      </c>
      <c r="D510" s="167">
        <f t="shared" si="7"/>
        <v>416.6666666666667</v>
      </c>
    </row>
    <row r="511" spans="1:4" ht="16.5" customHeight="1">
      <c r="A511" s="165" t="s">
        <v>424</v>
      </c>
      <c r="B511" s="166">
        <v>0</v>
      </c>
      <c r="C511" s="166">
        <v>0</v>
      </c>
      <c r="D511" s="167" t="e">
        <f t="shared" si="7"/>
        <v>#DIV/0!</v>
      </c>
    </row>
    <row r="512" spans="1:4" ht="16.5" customHeight="1">
      <c r="A512" s="165" t="s">
        <v>438</v>
      </c>
      <c r="B512" s="166">
        <v>112</v>
      </c>
      <c r="C512" s="166">
        <v>425</v>
      </c>
      <c r="D512" s="167">
        <f t="shared" si="7"/>
        <v>379.4642857142857</v>
      </c>
    </row>
    <row r="513" spans="1:4" ht="16.5" customHeight="1">
      <c r="A513" s="165" t="s">
        <v>439</v>
      </c>
      <c r="B513" s="166">
        <v>0</v>
      </c>
      <c r="C513" s="166">
        <v>100</v>
      </c>
      <c r="D513" s="167" t="e">
        <f t="shared" si="7"/>
        <v>#DIV/0!</v>
      </c>
    </row>
    <row r="514" spans="1:4" ht="16.5" customHeight="1">
      <c r="A514" s="165" t="s">
        <v>440</v>
      </c>
      <c r="B514" s="166">
        <v>50</v>
      </c>
      <c r="C514" s="166">
        <v>400</v>
      </c>
      <c r="D514" s="167">
        <f t="shared" si="7"/>
        <v>800</v>
      </c>
    </row>
    <row r="515" spans="1:4" ht="16.5" customHeight="1">
      <c r="A515" s="165" t="s">
        <v>441</v>
      </c>
      <c r="B515" s="166">
        <v>60</v>
      </c>
      <c r="C515" s="166">
        <v>0</v>
      </c>
      <c r="D515" s="167">
        <f t="shared" si="7"/>
        <v>0</v>
      </c>
    </row>
    <row r="516" spans="1:4" ht="16.5" customHeight="1">
      <c r="A516" s="165" t="s">
        <v>442</v>
      </c>
      <c r="B516" s="166">
        <v>141</v>
      </c>
      <c r="C516" s="166">
        <f>SUM(C517:C520)</f>
        <v>323</v>
      </c>
      <c r="D516" s="167">
        <f t="shared" si="7"/>
        <v>229.07801418439715</v>
      </c>
    </row>
    <row r="517" spans="1:4" ht="16.5" customHeight="1">
      <c r="A517" s="165" t="s">
        <v>424</v>
      </c>
      <c r="B517" s="166">
        <v>66</v>
      </c>
      <c r="C517" s="166">
        <v>93</v>
      </c>
      <c r="D517" s="167">
        <f aca="true" t="shared" si="8" ref="D517:D580">C517/B517*100</f>
        <v>140.9090909090909</v>
      </c>
    </row>
    <row r="518" spans="1:4" ht="16.5" customHeight="1">
      <c r="A518" s="165" t="s">
        <v>443</v>
      </c>
      <c r="B518" s="166">
        <v>0</v>
      </c>
      <c r="C518" s="166">
        <v>0</v>
      </c>
      <c r="D518" s="167" t="e">
        <f t="shared" si="8"/>
        <v>#DIV/0!</v>
      </c>
    </row>
    <row r="519" spans="1:4" ht="16.5" customHeight="1">
      <c r="A519" s="165" t="s">
        <v>444</v>
      </c>
      <c r="B519" s="166">
        <v>75</v>
      </c>
      <c r="C519" s="166">
        <v>228</v>
      </c>
      <c r="D519" s="167">
        <f t="shared" si="8"/>
        <v>304</v>
      </c>
    </row>
    <row r="520" spans="1:4" ht="16.5" customHeight="1">
      <c r="A520" s="165" t="s">
        <v>445</v>
      </c>
      <c r="B520" s="166">
        <v>0</v>
      </c>
      <c r="C520" s="166">
        <v>2</v>
      </c>
      <c r="D520" s="167" t="e">
        <f t="shared" si="8"/>
        <v>#DIV/0!</v>
      </c>
    </row>
    <row r="521" spans="1:4" ht="16.5" customHeight="1">
      <c r="A521" s="165" t="s">
        <v>446</v>
      </c>
      <c r="B521" s="166">
        <v>27</v>
      </c>
      <c r="C521" s="166">
        <f>SUM(C522:C525)</f>
        <v>17</v>
      </c>
      <c r="D521" s="167">
        <f t="shared" si="8"/>
        <v>62.96296296296296</v>
      </c>
    </row>
    <row r="522" spans="1:4" ht="16.5" customHeight="1">
      <c r="A522" s="165" t="s">
        <v>447</v>
      </c>
      <c r="B522" s="166">
        <v>0</v>
      </c>
      <c r="C522" s="166"/>
      <c r="D522" s="167" t="e">
        <f t="shared" si="8"/>
        <v>#DIV/0!</v>
      </c>
    </row>
    <row r="523" spans="1:4" ht="16.5" customHeight="1">
      <c r="A523" s="165" t="s">
        <v>448</v>
      </c>
      <c r="B523" s="166">
        <v>0</v>
      </c>
      <c r="C523" s="166"/>
      <c r="D523" s="167" t="e">
        <f t="shared" si="8"/>
        <v>#DIV/0!</v>
      </c>
    </row>
    <row r="524" spans="1:4" ht="16.5" customHeight="1">
      <c r="A524" s="165" t="s">
        <v>449</v>
      </c>
      <c r="B524" s="166">
        <v>0</v>
      </c>
      <c r="C524" s="166"/>
      <c r="D524" s="167" t="e">
        <f t="shared" si="8"/>
        <v>#DIV/0!</v>
      </c>
    </row>
    <row r="525" spans="1:4" ht="16.5" customHeight="1">
      <c r="A525" s="165" t="s">
        <v>450</v>
      </c>
      <c r="B525" s="166">
        <v>27</v>
      </c>
      <c r="C525" s="166">
        <v>17</v>
      </c>
      <c r="D525" s="167">
        <f t="shared" si="8"/>
        <v>62.96296296296296</v>
      </c>
    </row>
    <row r="526" spans="1:4" ht="16.5" customHeight="1">
      <c r="A526" s="165" t="s">
        <v>451</v>
      </c>
      <c r="B526" s="166">
        <v>270</v>
      </c>
      <c r="C526" s="166">
        <f>SUM(C527:C532)</f>
        <v>313</v>
      </c>
      <c r="D526" s="167">
        <f t="shared" si="8"/>
        <v>115.92592592592592</v>
      </c>
    </row>
    <row r="527" spans="1:4" ht="16.5" customHeight="1">
      <c r="A527" s="165" t="s">
        <v>424</v>
      </c>
      <c r="B527" s="166">
        <v>166</v>
      </c>
      <c r="C527" s="166">
        <v>160</v>
      </c>
      <c r="D527" s="167">
        <f t="shared" si="8"/>
        <v>96.3855421686747</v>
      </c>
    </row>
    <row r="528" spans="1:4" ht="16.5" customHeight="1">
      <c r="A528" s="165" t="s">
        <v>452</v>
      </c>
      <c r="B528" s="166">
        <v>10</v>
      </c>
      <c r="C528" s="166">
        <v>0</v>
      </c>
      <c r="D528" s="167">
        <f t="shared" si="8"/>
        <v>0</v>
      </c>
    </row>
    <row r="529" spans="1:4" ht="16.5" customHeight="1">
      <c r="A529" s="165" t="s">
        <v>453</v>
      </c>
      <c r="B529" s="166">
        <v>0</v>
      </c>
      <c r="C529" s="166">
        <v>70</v>
      </c>
      <c r="D529" s="167" t="e">
        <f t="shared" si="8"/>
        <v>#DIV/0!</v>
      </c>
    </row>
    <row r="530" spans="1:4" ht="16.5" customHeight="1">
      <c r="A530" s="165" t="s">
        <v>454</v>
      </c>
      <c r="B530" s="166">
        <v>5</v>
      </c>
      <c r="C530" s="166">
        <v>0</v>
      </c>
      <c r="D530" s="167">
        <f t="shared" si="8"/>
        <v>0</v>
      </c>
    </row>
    <row r="531" spans="1:4" ht="16.5" customHeight="1">
      <c r="A531" s="165" t="s">
        <v>455</v>
      </c>
      <c r="B531" s="166">
        <v>58</v>
      </c>
      <c r="C531" s="166">
        <v>49</v>
      </c>
      <c r="D531" s="167">
        <f t="shared" si="8"/>
        <v>84.48275862068965</v>
      </c>
    </row>
    <row r="532" spans="1:4" ht="16.5" customHeight="1">
      <c r="A532" s="165" t="s">
        <v>456</v>
      </c>
      <c r="B532" s="166">
        <v>31</v>
      </c>
      <c r="C532" s="166">
        <v>34</v>
      </c>
      <c r="D532" s="167">
        <f t="shared" si="8"/>
        <v>109.6774193548387</v>
      </c>
    </row>
    <row r="533" spans="1:4" ht="16.5" customHeight="1">
      <c r="A533" s="165" t="s">
        <v>457</v>
      </c>
      <c r="B533" s="166">
        <v>0</v>
      </c>
      <c r="C533" s="166">
        <f>SUM(C534:C536)</f>
        <v>0</v>
      </c>
      <c r="D533" s="167" t="e">
        <f t="shared" si="8"/>
        <v>#DIV/0!</v>
      </c>
    </row>
    <row r="534" spans="1:4" ht="16.5" customHeight="1">
      <c r="A534" s="165" t="s">
        <v>458</v>
      </c>
      <c r="B534" s="166">
        <v>0</v>
      </c>
      <c r="C534" s="166"/>
      <c r="D534" s="167" t="e">
        <f t="shared" si="8"/>
        <v>#DIV/0!</v>
      </c>
    </row>
    <row r="535" spans="1:4" ht="16.5" customHeight="1">
      <c r="A535" s="165" t="s">
        <v>459</v>
      </c>
      <c r="B535" s="166">
        <v>0</v>
      </c>
      <c r="C535" s="166"/>
      <c r="D535" s="167" t="e">
        <f t="shared" si="8"/>
        <v>#DIV/0!</v>
      </c>
    </row>
    <row r="536" spans="1:4" ht="16.5" customHeight="1">
      <c r="A536" s="165" t="s">
        <v>460</v>
      </c>
      <c r="B536" s="166">
        <v>0</v>
      </c>
      <c r="C536" s="166"/>
      <c r="D536" s="167" t="e">
        <f t="shared" si="8"/>
        <v>#DIV/0!</v>
      </c>
    </row>
    <row r="537" spans="1:4" ht="16.5" customHeight="1">
      <c r="A537" s="165" t="s">
        <v>461</v>
      </c>
      <c r="B537" s="166">
        <v>101</v>
      </c>
      <c r="C537" s="166">
        <f>SUM(C538:C539)</f>
        <v>96</v>
      </c>
      <c r="D537" s="167">
        <f t="shared" si="8"/>
        <v>95.04950495049505</v>
      </c>
    </row>
    <row r="538" spans="1:4" ht="16.5" customHeight="1">
      <c r="A538" s="165" t="s">
        <v>462</v>
      </c>
      <c r="B538" s="166">
        <v>100</v>
      </c>
      <c r="C538" s="166">
        <v>96</v>
      </c>
      <c r="D538" s="167">
        <f t="shared" si="8"/>
        <v>96</v>
      </c>
    </row>
    <row r="539" spans="1:4" ht="16.5" customHeight="1">
      <c r="A539" s="165" t="s">
        <v>463</v>
      </c>
      <c r="B539" s="166">
        <v>1</v>
      </c>
      <c r="C539" s="166"/>
      <c r="D539" s="167">
        <f t="shared" si="8"/>
        <v>0</v>
      </c>
    </row>
    <row r="540" spans="1:4" ht="16.5" customHeight="1">
      <c r="A540" s="165" t="s">
        <v>464</v>
      </c>
      <c r="B540" s="166">
        <v>1390</v>
      </c>
      <c r="C540" s="166">
        <f>SUM(C541:C544)</f>
        <v>524</v>
      </c>
      <c r="D540" s="167">
        <f t="shared" si="8"/>
        <v>37.697841726618705</v>
      </c>
    </row>
    <row r="541" spans="1:4" ht="16.5" customHeight="1">
      <c r="A541" s="165" t="s">
        <v>465</v>
      </c>
      <c r="B541" s="166">
        <v>5</v>
      </c>
      <c r="C541" s="166">
        <v>8</v>
      </c>
      <c r="D541" s="167">
        <f t="shared" si="8"/>
        <v>160</v>
      </c>
    </row>
    <row r="542" spans="1:4" ht="16.5" customHeight="1">
      <c r="A542" s="165" t="s">
        <v>466</v>
      </c>
      <c r="B542" s="166">
        <v>0</v>
      </c>
      <c r="C542" s="166">
        <v>0</v>
      </c>
      <c r="D542" s="167" t="e">
        <f t="shared" si="8"/>
        <v>#DIV/0!</v>
      </c>
    </row>
    <row r="543" spans="1:4" ht="16.5" customHeight="1">
      <c r="A543" s="165" t="s">
        <v>467</v>
      </c>
      <c r="B543" s="166">
        <v>0</v>
      </c>
      <c r="C543" s="166">
        <v>2</v>
      </c>
      <c r="D543" s="167" t="e">
        <f t="shared" si="8"/>
        <v>#DIV/0!</v>
      </c>
    </row>
    <row r="544" spans="1:4" ht="16.5" customHeight="1">
      <c r="A544" s="165" t="s">
        <v>468</v>
      </c>
      <c r="B544" s="166">
        <v>1385</v>
      </c>
      <c r="C544" s="166">
        <v>514</v>
      </c>
      <c r="D544" s="167">
        <f t="shared" si="8"/>
        <v>37.111913357400724</v>
      </c>
    </row>
    <row r="545" spans="1:4" ht="16.5" customHeight="1">
      <c r="A545" s="165" t="s">
        <v>469</v>
      </c>
      <c r="B545" s="166">
        <f>B546+B560+B568+B579+B590</f>
        <v>13812</v>
      </c>
      <c r="C545" s="166">
        <f>C546+C560+C568+C579+C590</f>
        <v>11992</v>
      </c>
      <c r="D545" s="167">
        <f t="shared" si="8"/>
        <v>86.82305241818709</v>
      </c>
    </row>
    <row r="546" spans="1:4" ht="16.5" customHeight="1">
      <c r="A546" s="165" t="s">
        <v>470</v>
      </c>
      <c r="B546" s="166">
        <v>6947</v>
      </c>
      <c r="C546" s="166">
        <f>SUM(C547:C559)</f>
        <v>6788</v>
      </c>
      <c r="D546" s="167">
        <f t="shared" si="8"/>
        <v>97.71124226284728</v>
      </c>
    </row>
    <row r="547" spans="1:4" ht="16.5" customHeight="1">
      <c r="A547" s="165" t="s">
        <v>92</v>
      </c>
      <c r="B547" s="166">
        <v>1045</v>
      </c>
      <c r="C547" s="166">
        <v>1072</v>
      </c>
      <c r="D547" s="167">
        <f t="shared" si="8"/>
        <v>102.58373205741627</v>
      </c>
    </row>
    <row r="548" spans="1:4" ht="16.5" customHeight="1">
      <c r="A548" s="165" t="s">
        <v>93</v>
      </c>
      <c r="B548" s="166">
        <v>63</v>
      </c>
      <c r="C548" s="166">
        <v>122</v>
      </c>
      <c r="D548" s="167">
        <f t="shared" si="8"/>
        <v>193.65079365079364</v>
      </c>
    </row>
    <row r="549" spans="1:4" ht="16.5" customHeight="1">
      <c r="A549" s="165" t="s">
        <v>94</v>
      </c>
      <c r="B549" s="166">
        <v>0</v>
      </c>
      <c r="C549" s="166">
        <v>0</v>
      </c>
      <c r="D549" s="167" t="e">
        <f t="shared" si="8"/>
        <v>#DIV/0!</v>
      </c>
    </row>
    <row r="550" spans="1:4" ht="16.5" customHeight="1">
      <c r="A550" s="165" t="s">
        <v>471</v>
      </c>
      <c r="B550" s="166">
        <v>1186</v>
      </c>
      <c r="C550" s="166">
        <v>511</v>
      </c>
      <c r="D550" s="167">
        <f t="shared" si="8"/>
        <v>43.08600337268128</v>
      </c>
    </row>
    <row r="551" spans="1:4" ht="16.5" customHeight="1">
      <c r="A551" s="165" t="s">
        <v>472</v>
      </c>
      <c r="B551" s="166">
        <v>295</v>
      </c>
      <c r="C551" s="166">
        <v>196</v>
      </c>
      <c r="D551" s="167">
        <f t="shared" si="8"/>
        <v>66.44067796610169</v>
      </c>
    </row>
    <row r="552" spans="1:4" ht="16.5" customHeight="1">
      <c r="A552" s="165" t="s">
        <v>473</v>
      </c>
      <c r="B552" s="166">
        <v>284</v>
      </c>
      <c r="C552" s="166">
        <v>153</v>
      </c>
      <c r="D552" s="167">
        <f t="shared" si="8"/>
        <v>53.87323943661971</v>
      </c>
    </row>
    <row r="553" spans="1:4" ht="16.5" customHeight="1">
      <c r="A553" s="165" t="s">
        <v>474</v>
      </c>
      <c r="B553" s="166">
        <v>640</v>
      </c>
      <c r="C553" s="166">
        <v>579</v>
      </c>
      <c r="D553" s="167">
        <f t="shared" si="8"/>
        <v>90.46875</v>
      </c>
    </row>
    <row r="554" spans="1:4" ht="16.5" customHeight="1">
      <c r="A554" s="165" t="s">
        <v>475</v>
      </c>
      <c r="B554" s="166">
        <v>149</v>
      </c>
      <c r="C554" s="166">
        <v>165</v>
      </c>
      <c r="D554" s="167">
        <f t="shared" si="8"/>
        <v>110.73825503355705</v>
      </c>
    </row>
    <row r="555" spans="1:4" ht="16.5" customHeight="1">
      <c r="A555" s="165" t="s">
        <v>476</v>
      </c>
      <c r="B555" s="166">
        <v>300</v>
      </c>
      <c r="C555" s="166">
        <v>343</v>
      </c>
      <c r="D555" s="167">
        <f t="shared" si="8"/>
        <v>114.33333333333333</v>
      </c>
    </row>
    <row r="556" spans="1:4" ht="16.5" customHeight="1">
      <c r="A556" s="165" t="s">
        <v>477</v>
      </c>
      <c r="B556" s="166">
        <v>95</v>
      </c>
      <c r="C556" s="166">
        <v>93</v>
      </c>
      <c r="D556" s="167">
        <f t="shared" si="8"/>
        <v>97.89473684210527</v>
      </c>
    </row>
    <row r="557" spans="1:4" ht="16.5" customHeight="1">
      <c r="A557" s="165" t="s">
        <v>478</v>
      </c>
      <c r="B557" s="166">
        <v>279</v>
      </c>
      <c r="C557" s="166">
        <v>204</v>
      </c>
      <c r="D557" s="167">
        <f t="shared" si="8"/>
        <v>73.11827956989248</v>
      </c>
    </row>
    <row r="558" spans="1:4" ht="16.5" customHeight="1">
      <c r="A558" s="165" t="s">
        <v>479</v>
      </c>
      <c r="B558" s="166">
        <v>40</v>
      </c>
      <c r="C558" s="166">
        <v>65</v>
      </c>
      <c r="D558" s="167">
        <f t="shared" si="8"/>
        <v>162.5</v>
      </c>
    </row>
    <row r="559" spans="1:4" ht="16.5" customHeight="1">
      <c r="A559" s="165" t="s">
        <v>480</v>
      </c>
      <c r="B559" s="166">
        <v>2571</v>
      </c>
      <c r="C559" s="166">
        <v>3285</v>
      </c>
      <c r="D559" s="167">
        <f t="shared" si="8"/>
        <v>127.77129521586932</v>
      </c>
    </row>
    <row r="560" spans="1:4" ht="16.5" customHeight="1">
      <c r="A560" s="165" t="s">
        <v>481</v>
      </c>
      <c r="B560" s="166">
        <v>604</v>
      </c>
      <c r="C560" s="166">
        <f>SUM(C561:C567)</f>
        <v>1193</v>
      </c>
      <c r="D560" s="167">
        <f t="shared" si="8"/>
        <v>197.51655629139074</v>
      </c>
    </row>
    <row r="561" spans="1:4" ht="16.5" customHeight="1">
      <c r="A561" s="165" t="s">
        <v>92</v>
      </c>
      <c r="B561" s="166">
        <v>101</v>
      </c>
      <c r="C561" s="166">
        <v>115</v>
      </c>
      <c r="D561" s="167">
        <f t="shared" si="8"/>
        <v>113.86138613861385</v>
      </c>
    </row>
    <row r="562" spans="1:4" ht="16.5" customHeight="1">
      <c r="A562" s="165" t="s">
        <v>93</v>
      </c>
      <c r="B562" s="166">
        <v>8</v>
      </c>
      <c r="C562" s="166">
        <v>18</v>
      </c>
      <c r="D562" s="167">
        <f t="shared" si="8"/>
        <v>225</v>
      </c>
    </row>
    <row r="563" spans="1:4" ht="16.5" customHeight="1">
      <c r="A563" s="165" t="s">
        <v>94</v>
      </c>
      <c r="B563" s="166">
        <v>0</v>
      </c>
      <c r="C563" s="166">
        <v>0</v>
      </c>
      <c r="D563" s="167" t="e">
        <f t="shared" si="8"/>
        <v>#DIV/0!</v>
      </c>
    </row>
    <row r="564" spans="1:4" ht="16.5" customHeight="1">
      <c r="A564" s="165" t="s">
        <v>482</v>
      </c>
      <c r="B564" s="166">
        <v>33</v>
      </c>
      <c r="C564" s="166">
        <v>257</v>
      </c>
      <c r="D564" s="167">
        <f t="shared" si="8"/>
        <v>778.7878787878788</v>
      </c>
    </row>
    <row r="565" spans="1:4" ht="16.5" customHeight="1">
      <c r="A565" s="165" t="s">
        <v>483</v>
      </c>
      <c r="B565" s="166">
        <v>309</v>
      </c>
      <c r="C565" s="166">
        <v>483</v>
      </c>
      <c r="D565" s="167">
        <f t="shared" si="8"/>
        <v>156.31067961165047</v>
      </c>
    </row>
    <row r="566" spans="1:4" ht="16.5" customHeight="1">
      <c r="A566" s="165" t="s">
        <v>484</v>
      </c>
      <c r="B566" s="166">
        <v>8</v>
      </c>
      <c r="C566" s="166">
        <v>177</v>
      </c>
      <c r="D566" s="167">
        <f t="shared" si="8"/>
        <v>2212.5</v>
      </c>
    </row>
    <row r="567" spans="1:4" ht="16.5" customHeight="1">
      <c r="A567" s="165" t="s">
        <v>485</v>
      </c>
      <c r="B567" s="166">
        <v>145</v>
      </c>
      <c r="C567" s="166">
        <v>143</v>
      </c>
      <c r="D567" s="167">
        <f t="shared" si="8"/>
        <v>98.62068965517241</v>
      </c>
    </row>
    <row r="568" spans="1:4" ht="16.5" customHeight="1">
      <c r="A568" s="165" t="s">
        <v>486</v>
      </c>
      <c r="B568" s="166">
        <v>729</v>
      </c>
      <c r="C568" s="166">
        <f>SUM(C569:C578)</f>
        <v>816</v>
      </c>
      <c r="D568" s="167">
        <f t="shared" si="8"/>
        <v>111.93415637860082</v>
      </c>
    </row>
    <row r="569" spans="1:4" ht="16.5" customHeight="1">
      <c r="A569" s="165" t="s">
        <v>92</v>
      </c>
      <c r="B569" s="166">
        <v>0</v>
      </c>
      <c r="C569" s="166">
        <v>0</v>
      </c>
      <c r="D569" s="167" t="e">
        <f t="shared" si="8"/>
        <v>#DIV/0!</v>
      </c>
    </row>
    <row r="570" spans="1:4" ht="16.5" customHeight="1">
      <c r="A570" s="165" t="s">
        <v>93</v>
      </c>
      <c r="B570" s="166">
        <v>0</v>
      </c>
      <c r="C570" s="166">
        <v>115</v>
      </c>
      <c r="D570" s="167" t="e">
        <f t="shared" si="8"/>
        <v>#DIV/0!</v>
      </c>
    </row>
    <row r="571" spans="1:4" ht="16.5" customHeight="1">
      <c r="A571" s="165" t="s">
        <v>94</v>
      </c>
      <c r="B571" s="166">
        <v>0</v>
      </c>
      <c r="C571" s="166">
        <v>0</v>
      </c>
      <c r="D571" s="167" t="e">
        <f t="shared" si="8"/>
        <v>#DIV/0!</v>
      </c>
    </row>
    <row r="572" spans="1:4" ht="16.5" customHeight="1">
      <c r="A572" s="165" t="s">
        <v>487</v>
      </c>
      <c r="B572" s="166">
        <v>0</v>
      </c>
      <c r="C572" s="166">
        <v>0</v>
      </c>
      <c r="D572" s="167" t="e">
        <f t="shared" si="8"/>
        <v>#DIV/0!</v>
      </c>
    </row>
    <row r="573" spans="1:4" ht="16.5" customHeight="1">
      <c r="A573" s="165" t="s">
        <v>488</v>
      </c>
      <c r="B573" s="166">
        <v>0</v>
      </c>
      <c r="C573" s="166">
        <v>1</v>
      </c>
      <c r="D573" s="167" t="e">
        <f t="shared" si="8"/>
        <v>#DIV/0!</v>
      </c>
    </row>
    <row r="574" spans="1:4" ht="16.5" customHeight="1">
      <c r="A574" s="165" t="s">
        <v>489</v>
      </c>
      <c r="B574" s="166">
        <v>1</v>
      </c>
      <c r="C574" s="166">
        <v>269</v>
      </c>
      <c r="D574" s="167">
        <f t="shared" si="8"/>
        <v>26900</v>
      </c>
    </row>
    <row r="575" spans="1:4" ht="16.5" customHeight="1">
      <c r="A575" s="165" t="s">
        <v>490</v>
      </c>
      <c r="B575" s="166">
        <v>68</v>
      </c>
      <c r="C575" s="166">
        <v>73</v>
      </c>
      <c r="D575" s="167">
        <f t="shared" si="8"/>
        <v>107.35294117647058</v>
      </c>
    </row>
    <row r="576" spans="1:4" ht="16.5" customHeight="1">
      <c r="A576" s="165" t="s">
        <v>491</v>
      </c>
      <c r="B576" s="166">
        <v>78</v>
      </c>
      <c r="C576" s="166">
        <v>124</v>
      </c>
      <c r="D576" s="167">
        <f t="shared" si="8"/>
        <v>158.97435897435898</v>
      </c>
    </row>
    <row r="577" spans="1:4" ht="16.5" customHeight="1">
      <c r="A577" s="165" t="s">
        <v>492</v>
      </c>
      <c r="B577" s="166">
        <v>0</v>
      </c>
      <c r="C577" s="166">
        <v>100</v>
      </c>
      <c r="D577" s="167" t="e">
        <f t="shared" si="8"/>
        <v>#DIV/0!</v>
      </c>
    </row>
    <row r="578" spans="1:4" ht="16.5" customHeight="1">
      <c r="A578" s="165" t="s">
        <v>493</v>
      </c>
      <c r="B578" s="166">
        <v>582</v>
      </c>
      <c r="C578" s="166">
        <v>134</v>
      </c>
      <c r="D578" s="167">
        <f t="shared" si="8"/>
        <v>23.02405498281787</v>
      </c>
    </row>
    <row r="579" spans="1:4" ht="16.5" customHeight="1">
      <c r="A579" s="165" t="s">
        <v>494</v>
      </c>
      <c r="B579" s="166">
        <v>1632</v>
      </c>
      <c r="C579" s="166">
        <f>SUM(C580:C589)</f>
        <v>1755</v>
      </c>
      <c r="D579" s="167">
        <f t="shared" si="8"/>
        <v>107.53676470588236</v>
      </c>
    </row>
    <row r="580" spans="1:4" ht="16.5" customHeight="1">
      <c r="A580" s="165" t="s">
        <v>92</v>
      </c>
      <c r="B580" s="166">
        <v>375</v>
      </c>
      <c r="C580" s="166">
        <v>379</v>
      </c>
      <c r="D580" s="167">
        <f t="shared" si="8"/>
        <v>101.06666666666666</v>
      </c>
    </row>
    <row r="581" spans="1:4" ht="16.5" customHeight="1">
      <c r="A581" s="165" t="s">
        <v>93</v>
      </c>
      <c r="B581" s="166">
        <v>0</v>
      </c>
      <c r="C581" s="166">
        <v>79</v>
      </c>
      <c r="D581" s="167" t="e">
        <f aca="true" t="shared" si="9" ref="D581:D644">C581/B581*100</f>
        <v>#DIV/0!</v>
      </c>
    </row>
    <row r="582" spans="1:4" ht="16.5" customHeight="1">
      <c r="A582" s="165" t="s">
        <v>94</v>
      </c>
      <c r="B582" s="166">
        <v>0</v>
      </c>
      <c r="C582" s="166">
        <v>0</v>
      </c>
      <c r="D582" s="167" t="e">
        <f t="shared" si="9"/>
        <v>#DIV/0!</v>
      </c>
    </row>
    <row r="583" spans="1:4" ht="16.5" customHeight="1">
      <c r="A583" s="165" t="s">
        <v>495</v>
      </c>
      <c r="B583" s="166">
        <v>206</v>
      </c>
      <c r="C583" s="166">
        <v>0</v>
      </c>
      <c r="D583" s="167">
        <f t="shared" si="9"/>
        <v>0</v>
      </c>
    </row>
    <row r="584" spans="1:4" ht="16.5" customHeight="1">
      <c r="A584" s="165" t="s">
        <v>496</v>
      </c>
      <c r="B584" s="166">
        <v>359</v>
      </c>
      <c r="C584" s="166">
        <v>869</v>
      </c>
      <c r="D584" s="167">
        <f t="shared" si="9"/>
        <v>242.06128133704735</v>
      </c>
    </row>
    <row r="585" spans="1:4" ht="16.5" customHeight="1">
      <c r="A585" s="165" t="s">
        <v>497</v>
      </c>
      <c r="B585" s="166">
        <v>80</v>
      </c>
      <c r="C585" s="166">
        <v>50</v>
      </c>
      <c r="D585" s="167">
        <f t="shared" si="9"/>
        <v>62.5</v>
      </c>
    </row>
    <row r="586" spans="1:4" ht="16.5" customHeight="1">
      <c r="A586" s="165" t="s">
        <v>498</v>
      </c>
      <c r="B586" s="166">
        <v>10</v>
      </c>
      <c r="C586" s="166">
        <v>3</v>
      </c>
      <c r="D586" s="167">
        <f t="shared" si="9"/>
        <v>30</v>
      </c>
    </row>
    <row r="587" spans="1:4" ht="16.5" customHeight="1">
      <c r="A587" s="165" t="s">
        <v>499</v>
      </c>
      <c r="B587" s="166">
        <v>45</v>
      </c>
      <c r="C587" s="166">
        <v>0</v>
      </c>
      <c r="D587" s="167">
        <f t="shared" si="9"/>
        <v>0</v>
      </c>
    </row>
    <row r="588" spans="1:4" ht="16.5" customHeight="1">
      <c r="A588" s="165" t="s">
        <v>500</v>
      </c>
      <c r="B588" s="166">
        <v>0</v>
      </c>
      <c r="C588" s="166">
        <v>0</v>
      </c>
      <c r="D588" s="167" t="e">
        <f t="shared" si="9"/>
        <v>#DIV/0!</v>
      </c>
    </row>
    <row r="589" spans="1:4" ht="16.5" customHeight="1">
      <c r="A589" s="165" t="s">
        <v>501</v>
      </c>
      <c r="B589" s="166">
        <v>557</v>
      </c>
      <c r="C589" s="166">
        <v>375</v>
      </c>
      <c r="D589" s="167">
        <f t="shared" si="9"/>
        <v>67.3249551166966</v>
      </c>
    </row>
    <row r="590" spans="1:4" ht="16.5" customHeight="1">
      <c r="A590" s="165" t="s">
        <v>502</v>
      </c>
      <c r="B590" s="166">
        <v>3900</v>
      </c>
      <c r="C590" s="166">
        <f>SUM(C591:C593)</f>
        <v>1440</v>
      </c>
      <c r="D590" s="167">
        <f t="shared" si="9"/>
        <v>36.92307692307693</v>
      </c>
    </row>
    <row r="591" spans="1:4" ht="16.5" customHeight="1">
      <c r="A591" s="165" t="s">
        <v>503</v>
      </c>
      <c r="B591" s="166">
        <v>30</v>
      </c>
      <c r="C591" s="166"/>
      <c r="D591" s="167">
        <f t="shared" si="9"/>
        <v>0</v>
      </c>
    </row>
    <row r="592" spans="1:4" ht="16.5" customHeight="1">
      <c r="A592" s="165" t="s">
        <v>504</v>
      </c>
      <c r="B592" s="166">
        <v>200</v>
      </c>
      <c r="C592" s="166"/>
      <c r="D592" s="167">
        <f t="shared" si="9"/>
        <v>0</v>
      </c>
    </row>
    <row r="593" spans="1:4" ht="16.5" customHeight="1">
      <c r="A593" s="165" t="s">
        <v>505</v>
      </c>
      <c r="B593" s="166">
        <v>3670</v>
      </c>
      <c r="C593" s="166">
        <v>1440</v>
      </c>
      <c r="D593" s="167">
        <f t="shared" si="9"/>
        <v>39.23705722070845</v>
      </c>
    </row>
    <row r="594" spans="1:4" ht="16.5" customHeight="1">
      <c r="A594" s="165" t="s">
        <v>506</v>
      </c>
      <c r="B594" s="168">
        <f>B595+B609+B620+B629+B633+B643+B651+B657+B664+B673+B678+B683+B686+B689+B692+B695+B698+B702+B707</f>
        <v>230859</v>
      </c>
      <c r="C594" s="168">
        <f>C595+C609+C620+C629+C633+C643+C651+C657+C664+C673+C678+C683+C686+C689+C692+C695+C698+C702+C707</f>
        <v>154204</v>
      </c>
      <c r="D594" s="167">
        <f t="shared" si="9"/>
        <v>66.79574978666632</v>
      </c>
    </row>
    <row r="595" spans="1:4" ht="16.5" customHeight="1">
      <c r="A595" s="165" t="s">
        <v>507</v>
      </c>
      <c r="B595" s="168">
        <v>6622</v>
      </c>
      <c r="C595" s="168">
        <f>SUM(C596:C608)</f>
        <v>5323</v>
      </c>
      <c r="D595" s="167">
        <f t="shared" si="9"/>
        <v>80.38356991845363</v>
      </c>
    </row>
    <row r="596" spans="1:4" ht="16.5" customHeight="1">
      <c r="A596" s="165" t="s">
        <v>92</v>
      </c>
      <c r="B596" s="166">
        <v>1326</v>
      </c>
      <c r="C596" s="168">
        <v>1369</v>
      </c>
      <c r="D596" s="167">
        <f t="shared" si="9"/>
        <v>103.24283559577678</v>
      </c>
    </row>
    <row r="597" spans="1:4" ht="16.5" customHeight="1">
      <c r="A597" s="165" t="s">
        <v>93</v>
      </c>
      <c r="B597" s="166">
        <v>0</v>
      </c>
      <c r="C597" s="168">
        <v>263</v>
      </c>
      <c r="D597" s="167" t="e">
        <f t="shared" si="9"/>
        <v>#DIV/0!</v>
      </c>
    </row>
    <row r="598" spans="1:4" ht="16.5" customHeight="1">
      <c r="A598" s="165" t="s">
        <v>94</v>
      </c>
      <c r="B598" s="166">
        <v>0</v>
      </c>
      <c r="C598" s="168">
        <v>0</v>
      </c>
      <c r="D598" s="167" t="e">
        <f t="shared" si="9"/>
        <v>#DIV/0!</v>
      </c>
    </row>
    <row r="599" spans="1:4" ht="16.5" customHeight="1">
      <c r="A599" s="165" t="s">
        <v>508</v>
      </c>
      <c r="B599" s="166">
        <v>0</v>
      </c>
      <c r="C599" s="168">
        <v>0</v>
      </c>
      <c r="D599" s="167" t="e">
        <f t="shared" si="9"/>
        <v>#DIV/0!</v>
      </c>
    </row>
    <row r="600" spans="1:4" ht="16.5" customHeight="1">
      <c r="A600" s="165" t="s">
        <v>509</v>
      </c>
      <c r="B600" s="166">
        <v>221</v>
      </c>
      <c r="C600" s="168">
        <v>293</v>
      </c>
      <c r="D600" s="167">
        <f t="shared" si="9"/>
        <v>132.579185520362</v>
      </c>
    </row>
    <row r="601" spans="1:4" ht="16.5" customHeight="1">
      <c r="A601" s="165" t="s">
        <v>510</v>
      </c>
      <c r="B601" s="166">
        <v>72</v>
      </c>
      <c r="C601" s="168">
        <v>10</v>
      </c>
      <c r="D601" s="167">
        <f t="shared" si="9"/>
        <v>13.88888888888889</v>
      </c>
    </row>
    <row r="602" spans="1:4" ht="16.5" customHeight="1">
      <c r="A602" s="165" t="s">
        <v>511</v>
      </c>
      <c r="B602" s="166">
        <v>125</v>
      </c>
      <c r="C602" s="168">
        <v>130</v>
      </c>
      <c r="D602" s="167">
        <f t="shared" si="9"/>
        <v>104</v>
      </c>
    </row>
    <row r="603" spans="1:4" ht="16.5" customHeight="1">
      <c r="A603" s="165" t="s">
        <v>135</v>
      </c>
      <c r="B603" s="166">
        <v>0</v>
      </c>
      <c r="C603" s="168">
        <v>0</v>
      </c>
      <c r="D603" s="167" t="e">
        <f t="shared" si="9"/>
        <v>#DIV/0!</v>
      </c>
    </row>
    <row r="604" spans="1:4" ht="16.5" customHeight="1">
      <c r="A604" s="165" t="s">
        <v>512</v>
      </c>
      <c r="B604" s="166">
        <v>1975</v>
      </c>
      <c r="C604" s="168">
        <v>1657</v>
      </c>
      <c r="D604" s="167">
        <f t="shared" si="9"/>
        <v>83.89873417721519</v>
      </c>
    </row>
    <row r="605" spans="1:4" ht="16.5" customHeight="1">
      <c r="A605" s="165" t="s">
        <v>513</v>
      </c>
      <c r="B605" s="166">
        <v>26</v>
      </c>
      <c r="C605" s="168">
        <v>30</v>
      </c>
      <c r="D605" s="167">
        <f t="shared" si="9"/>
        <v>115.38461538461537</v>
      </c>
    </row>
    <row r="606" spans="1:4" ht="16.5" customHeight="1">
      <c r="A606" s="165" t="s">
        <v>514</v>
      </c>
      <c r="B606" s="166">
        <v>141</v>
      </c>
      <c r="C606" s="168">
        <v>181</v>
      </c>
      <c r="D606" s="167">
        <f t="shared" si="9"/>
        <v>128.36879432624113</v>
      </c>
    </row>
    <row r="607" spans="1:4" ht="16.5" customHeight="1">
      <c r="A607" s="165" t="s">
        <v>515</v>
      </c>
      <c r="B607" s="166">
        <v>101</v>
      </c>
      <c r="C607" s="168">
        <v>124</v>
      </c>
      <c r="D607" s="167">
        <f t="shared" si="9"/>
        <v>122.77227722772277</v>
      </c>
    </row>
    <row r="608" spans="1:4" ht="16.5" customHeight="1">
      <c r="A608" s="165" t="s">
        <v>516</v>
      </c>
      <c r="B608" s="166">
        <v>2635</v>
      </c>
      <c r="C608" s="168">
        <v>1266</v>
      </c>
      <c r="D608" s="167">
        <f t="shared" si="9"/>
        <v>48.04554079696395</v>
      </c>
    </row>
    <row r="609" spans="1:4" ht="16.5" customHeight="1">
      <c r="A609" s="165" t="s">
        <v>517</v>
      </c>
      <c r="B609" s="168">
        <v>2288</v>
      </c>
      <c r="C609" s="168">
        <f>SUM(C610:C619)</f>
        <v>2256</v>
      </c>
      <c r="D609" s="167">
        <f t="shared" si="9"/>
        <v>98.6013986013986</v>
      </c>
    </row>
    <row r="610" spans="1:4" ht="16.5" customHeight="1">
      <c r="A610" s="165" t="s">
        <v>92</v>
      </c>
      <c r="B610" s="166">
        <v>598</v>
      </c>
      <c r="C610" s="168">
        <v>569</v>
      </c>
      <c r="D610" s="167">
        <f t="shared" si="9"/>
        <v>95.15050167224081</v>
      </c>
    </row>
    <row r="611" spans="1:4" ht="16.5" customHeight="1">
      <c r="A611" s="165" t="s">
        <v>93</v>
      </c>
      <c r="B611" s="166">
        <v>510</v>
      </c>
      <c r="C611" s="168">
        <v>324</v>
      </c>
      <c r="D611" s="167">
        <f t="shared" si="9"/>
        <v>63.52941176470588</v>
      </c>
    </row>
    <row r="612" spans="1:4" ht="16.5" customHeight="1">
      <c r="A612" s="165" t="s">
        <v>94</v>
      </c>
      <c r="B612" s="166">
        <v>0</v>
      </c>
      <c r="C612" s="168">
        <v>0</v>
      </c>
      <c r="D612" s="167" t="e">
        <f t="shared" si="9"/>
        <v>#DIV/0!</v>
      </c>
    </row>
    <row r="613" spans="1:4" ht="16.5" customHeight="1">
      <c r="A613" s="165" t="s">
        <v>518</v>
      </c>
      <c r="B613" s="166">
        <v>448</v>
      </c>
      <c r="C613" s="168">
        <v>142</v>
      </c>
      <c r="D613" s="167">
        <f t="shared" si="9"/>
        <v>31.69642857142857</v>
      </c>
    </row>
    <row r="614" spans="1:4" ht="16.5" customHeight="1">
      <c r="A614" s="165" t="s">
        <v>519</v>
      </c>
      <c r="B614" s="166">
        <v>10</v>
      </c>
      <c r="C614" s="168">
        <v>10</v>
      </c>
      <c r="D614" s="167">
        <f t="shared" si="9"/>
        <v>100</v>
      </c>
    </row>
    <row r="615" spans="1:4" ht="16.5" customHeight="1">
      <c r="A615" s="165" t="s">
        <v>520</v>
      </c>
      <c r="B615" s="166">
        <v>0</v>
      </c>
      <c r="C615" s="168">
        <v>0</v>
      </c>
      <c r="D615" s="167" t="e">
        <f t="shared" si="9"/>
        <v>#DIV/0!</v>
      </c>
    </row>
    <row r="616" spans="1:4" ht="16.5" customHeight="1">
      <c r="A616" s="165" t="s">
        <v>521</v>
      </c>
      <c r="B616" s="166">
        <v>28</v>
      </c>
      <c r="C616" s="168">
        <v>98</v>
      </c>
      <c r="D616" s="167">
        <f t="shared" si="9"/>
        <v>350</v>
      </c>
    </row>
    <row r="617" spans="1:4" ht="16.5" customHeight="1">
      <c r="A617" s="165" t="s">
        <v>522</v>
      </c>
      <c r="B617" s="166">
        <v>0</v>
      </c>
      <c r="C617" s="168">
        <v>0</v>
      </c>
      <c r="D617" s="167" t="e">
        <f t="shared" si="9"/>
        <v>#DIV/0!</v>
      </c>
    </row>
    <row r="618" spans="1:4" ht="16.5" customHeight="1">
      <c r="A618" s="165" t="s">
        <v>523</v>
      </c>
      <c r="B618" s="166">
        <v>0</v>
      </c>
      <c r="C618" s="168">
        <v>0</v>
      </c>
      <c r="D618" s="167" t="e">
        <f t="shared" si="9"/>
        <v>#DIV/0!</v>
      </c>
    </row>
    <row r="619" spans="1:4" ht="16.5" customHeight="1">
      <c r="A619" s="165" t="s">
        <v>524</v>
      </c>
      <c r="B619" s="166">
        <v>694</v>
      </c>
      <c r="C619" s="168">
        <v>1113</v>
      </c>
      <c r="D619" s="167">
        <f t="shared" si="9"/>
        <v>160.37463976945244</v>
      </c>
    </row>
    <row r="620" spans="1:4" ht="16.5" customHeight="1">
      <c r="A620" s="165" t="s">
        <v>525</v>
      </c>
      <c r="B620" s="168">
        <v>35150</v>
      </c>
      <c r="C620" s="168">
        <f>SUM(C621:C628)</f>
        <v>38189</v>
      </c>
      <c r="D620" s="167">
        <f t="shared" si="9"/>
        <v>108.64580369843529</v>
      </c>
    </row>
    <row r="621" spans="1:4" ht="16.5" customHeight="1">
      <c r="A621" s="165" t="s">
        <v>526</v>
      </c>
      <c r="B621" s="166">
        <v>799</v>
      </c>
      <c r="C621" s="168">
        <v>17824</v>
      </c>
      <c r="D621" s="167">
        <f t="shared" si="9"/>
        <v>2230.788485607009</v>
      </c>
    </row>
    <row r="622" spans="1:4" ht="16.5" customHeight="1">
      <c r="A622" s="165" t="s">
        <v>527</v>
      </c>
      <c r="B622" s="166">
        <v>153</v>
      </c>
      <c r="C622" s="168">
        <v>8741</v>
      </c>
      <c r="D622" s="167">
        <f t="shared" si="9"/>
        <v>5713.071895424837</v>
      </c>
    </row>
    <row r="623" spans="1:4" ht="16.5" customHeight="1">
      <c r="A623" s="165" t="s">
        <v>528</v>
      </c>
      <c r="B623" s="166">
        <v>0</v>
      </c>
      <c r="C623" s="168">
        <v>0</v>
      </c>
      <c r="D623" s="167" t="e">
        <f t="shared" si="9"/>
        <v>#DIV/0!</v>
      </c>
    </row>
    <row r="624" spans="1:4" ht="16.5" customHeight="1">
      <c r="A624" s="165" t="s">
        <v>529</v>
      </c>
      <c r="B624" s="166">
        <v>0</v>
      </c>
      <c r="C624" s="168">
        <v>0</v>
      </c>
      <c r="D624" s="167" t="e">
        <f t="shared" si="9"/>
        <v>#DIV/0!</v>
      </c>
    </row>
    <row r="625" spans="1:4" ht="16.5" customHeight="1">
      <c r="A625" s="165" t="s">
        <v>530</v>
      </c>
      <c r="B625" s="166">
        <v>13276</v>
      </c>
      <c r="C625" s="168">
        <v>11244</v>
      </c>
      <c r="D625" s="167">
        <f t="shared" si="9"/>
        <v>84.69418499548057</v>
      </c>
    </row>
    <row r="626" spans="1:4" ht="16.5" customHeight="1">
      <c r="A626" s="165" t="s">
        <v>531</v>
      </c>
      <c r="B626" s="166">
        <v>0</v>
      </c>
      <c r="C626" s="168">
        <v>0</v>
      </c>
      <c r="D626" s="167" t="e">
        <f t="shared" si="9"/>
        <v>#DIV/0!</v>
      </c>
    </row>
    <row r="627" spans="1:4" ht="16.5" customHeight="1">
      <c r="A627" s="165" t="s">
        <v>532</v>
      </c>
      <c r="B627" s="166">
        <v>18000</v>
      </c>
      <c r="C627" s="168">
        <v>0</v>
      </c>
      <c r="D627" s="167">
        <f t="shared" si="9"/>
        <v>0</v>
      </c>
    </row>
    <row r="628" spans="1:4" ht="16.5" customHeight="1">
      <c r="A628" s="165" t="s">
        <v>533</v>
      </c>
      <c r="B628" s="166">
        <v>2922</v>
      </c>
      <c r="C628" s="168">
        <v>380</v>
      </c>
      <c r="D628" s="167">
        <f t="shared" si="9"/>
        <v>13.00479123887748</v>
      </c>
    </row>
    <row r="629" spans="1:4" ht="16.5" customHeight="1">
      <c r="A629" s="165" t="s">
        <v>534</v>
      </c>
      <c r="B629" s="168">
        <v>0</v>
      </c>
      <c r="C629" s="168">
        <f>SUM(C630:C632)</f>
        <v>0</v>
      </c>
      <c r="D629" s="167" t="e">
        <f t="shared" si="9"/>
        <v>#DIV/0!</v>
      </c>
    </row>
    <row r="630" spans="1:4" ht="16.5" customHeight="1">
      <c r="A630" s="165" t="s">
        <v>535</v>
      </c>
      <c r="B630" s="74">
        <v>0</v>
      </c>
      <c r="C630" s="168">
        <v>0</v>
      </c>
      <c r="D630" s="167" t="e">
        <f t="shared" si="9"/>
        <v>#DIV/0!</v>
      </c>
    </row>
    <row r="631" spans="1:4" ht="16.5" customHeight="1">
      <c r="A631" s="165" t="s">
        <v>536</v>
      </c>
      <c r="B631" s="74">
        <v>0</v>
      </c>
      <c r="C631" s="168">
        <v>0</v>
      </c>
      <c r="D631" s="167" t="e">
        <f t="shared" si="9"/>
        <v>#DIV/0!</v>
      </c>
    </row>
    <row r="632" spans="1:4" ht="16.5" customHeight="1">
      <c r="A632" s="165" t="s">
        <v>537</v>
      </c>
      <c r="B632" s="166">
        <v>0</v>
      </c>
      <c r="C632" s="168">
        <v>0</v>
      </c>
      <c r="D632" s="167" t="e">
        <f t="shared" si="9"/>
        <v>#DIV/0!</v>
      </c>
    </row>
    <row r="633" spans="1:4" ht="16.5" customHeight="1">
      <c r="A633" s="165" t="s">
        <v>538</v>
      </c>
      <c r="B633" s="168">
        <v>6723</v>
      </c>
      <c r="C633" s="168">
        <f>SUM(C634:C642)</f>
        <v>4601</v>
      </c>
      <c r="D633" s="167">
        <f t="shared" si="9"/>
        <v>68.43670980217165</v>
      </c>
    </row>
    <row r="634" spans="1:4" ht="16.5" customHeight="1">
      <c r="A634" s="165" t="s">
        <v>539</v>
      </c>
      <c r="B634" s="166">
        <v>8</v>
      </c>
      <c r="C634" s="168">
        <v>0</v>
      </c>
      <c r="D634" s="167">
        <f t="shared" si="9"/>
        <v>0</v>
      </c>
    </row>
    <row r="635" spans="1:4" ht="16.5" customHeight="1">
      <c r="A635" s="165" t="s">
        <v>540</v>
      </c>
      <c r="B635" s="166">
        <v>0</v>
      </c>
      <c r="C635" s="168">
        <v>410</v>
      </c>
      <c r="D635" s="167" t="e">
        <f t="shared" si="9"/>
        <v>#DIV/0!</v>
      </c>
    </row>
    <row r="636" spans="1:4" ht="16.5" customHeight="1">
      <c r="A636" s="165" t="s">
        <v>541</v>
      </c>
      <c r="B636" s="166">
        <v>0</v>
      </c>
      <c r="C636" s="168">
        <v>0</v>
      </c>
      <c r="D636" s="167" t="e">
        <f t="shared" si="9"/>
        <v>#DIV/0!</v>
      </c>
    </row>
    <row r="637" spans="1:4" ht="16.5" customHeight="1">
      <c r="A637" s="165" t="s">
        <v>542</v>
      </c>
      <c r="B637" s="74">
        <v>0</v>
      </c>
      <c r="C637" s="168">
        <v>0</v>
      </c>
      <c r="D637" s="167" t="e">
        <f t="shared" si="9"/>
        <v>#DIV/0!</v>
      </c>
    </row>
    <row r="638" spans="1:4" ht="16.5" customHeight="1">
      <c r="A638" s="165" t="s">
        <v>543</v>
      </c>
      <c r="B638" s="74">
        <v>0</v>
      </c>
      <c r="C638" s="168">
        <v>0</v>
      </c>
      <c r="D638" s="167" t="e">
        <f t="shared" si="9"/>
        <v>#DIV/0!</v>
      </c>
    </row>
    <row r="639" spans="1:4" ht="16.5" customHeight="1">
      <c r="A639" s="165" t="s">
        <v>544</v>
      </c>
      <c r="B639" s="74">
        <v>0</v>
      </c>
      <c r="C639" s="168">
        <v>0</v>
      </c>
      <c r="D639" s="167" t="e">
        <f t="shared" si="9"/>
        <v>#DIV/0!</v>
      </c>
    </row>
    <row r="640" spans="1:4" ht="16.5" customHeight="1">
      <c r="A640" s="165" t="s">
        <v>545</v>
      </c>
      <c r="B640" s="166">
        <v>475</v>
      </c>
      <c r="C640" s="168">
        <v>115</v>
      </c>
      <c r="D640" s="167">
        <f t="shared" si="9"/>
        <v>24.210526315789473</v>
      </c>
    </row>
    <row r="641" spans="1:4" ht="16.5" customHeight="1">
      <c r="A641" s="165" t="s">
        <v>546</v>
      </c>
      <c r="B641" s="74">
        <v>0</v>
      </c>
      <c r="C641" s="168">
        <v>75</v>
      </c>
      <c r="D641" s="167" t="e">
        <f t="shared" si="9"/>
        <v>#DIV/0!</v>
      </c>
    </row>
    <row r="642" spans="1:4" ht="16.5" customHeight="1">
      <c r="A642" s="165" t="s">
        <v>547</v>
      </c>
      <c r="B642" s="166">
        <v>6240</v>
      </c>
      <c r="C642" s="168">
        <v>4001</v>
      </c>
      <c r="D642" s="167">
        <f t="shared" si="9"/>
        <v>64.11858974358975</v>
      </c>
    </row>
    <row r="643" spans="1:4" ht="16.5" customHeight="1">
      <c r="A643" s="165" t="s">
        <v>548</v>
      </c>
      <c r="B643" s="168">
        <v>3442</v>
      </c>
      <c r="C643" s="168">
        <f>SUM(C644:C650)</f>
        <v>4507</v>
      </c>
      <c r="D643" s="167">
        <f t="shared" si="9"/>
        <v>130.94131319000581</v>
      </c>
    </row>
    <row r="644" spans="1:4" ht="16.5" customHeight="1">
      <c r="A644" s="165" t="s">
        <v>549</v>
      </c>
      <c r="B644" s="166">
        <v>1747</v>
      </c>
      <c r="C644" s="168">
        <v>2399</v>
      </c>
      <c r="D644" s="167">
        <f t="shared" si="9"/>
        <v>137.32112192329708</v>
      </c>
    </row>
    <row r="645" spans="1:4" ht="16.5" customHeight="1">
      <c r="A645" s="165" t="s">
        <v>550</v>
      </c>
      <c r="B645" s="166">
        <v>153</v>
      </c>
      <c r="C645" s="168">
        <v>507</v>
      </c>
      <c r="D645" s="167">
        <f aca="true" t="shared" si="10" ref="D645:D708">C645/B645*100</f>
        <v>331.37254901960785</v>
      </c>
    </row>
    <row r="646" spans="1:4" ht="16.5" customHeight="1">
      <c r="A646" s="165" t="s">
        <v>551</v>
      </c>
      <c r="B646" s="166">
        <v>212</v>
      </c>
      <c r="C646" s="168">
        <v>0</v>
      </c>
      <c r="D646" s="167">
        <f t="shared" si="10"/>
        <v>0</v>
      </c>
    </row>
    <row r="647" spans="1:4" ht="16.5" customHeight="1">
      <c r="A647" s="165" t="s">
        <v>552</v>
      </c>
      <c r="B647" s="166">
        <v>815</v>
      </c>
      <c r="C647" s="168">
        <v>270</v>
      </c>
      <c r="D647" s="167">
        <f t="shared" si="10"/>
        <v>33.12883435582822</v>
      </c>
    </row>
    <row r="648" spans="1:4" ht="16.5" customHeight="1">
      <c r="A648" s="165" t="s">
        <v>553</v>
      </c>
      <c r="B648" s="166">
        <v>0</v>
      </c>
      <c r="C648" s="168">
        <v>0</v>
      </c>
      <c r="D648" s="167" t="e">
        <f t="shared" si="10"/>
        <v>#DIV/0!</v>
      </c>
    </row>
    <row r="649" spans="1:4" ht="16.5" customHeight="1">
      <c r="A649" s="165" t="s">
        <v>554</v>
      </c>
      <c r="B649" s="166">
        <v>0</v>
      </c>
      <c r="C649" s="168">
        <v>0</v>
      </c>
      <c r="D649" s="167" t="e">
        <f t="shared" si="10"/>
        <v>#DIV/0!</v>
      </c>
    </row>
    <row r="650" spans="1:4" ht="16.5" customHeight="1">
      <c r="A650" s="165" t="s">
        <v>555</v>
      </c>
      <c r="B650" s="166">
        <v>515</v>
      </c>
      <c r="C650" s="168">
        <v>1331</v>
      </c>
      <c r="D650" s="167">
        <f t="shared" si="10"/>
        <v>258.44660194174753</v>
      </c>
    </row>
    <row r="651" spans="1:4" ht="16.5" customHeight="1">
      <c r="A651" s="165" t="s">
        <v>556</v>
      </c>
      <c r="B651" s="168">
        <v>2697</v>
      </c>
      <c r="C651" s="168">
        <f>SUM(C652:C656)</f>
        <v>3061</v>
      </c>
      <c r="D651" s="167">
        <f t="shared" si="10"/>
        <v>113.49647756766778</v>
      </c>
    </row>
    <row r="652" spans="1:4" ht="16.5" customHeight="1">
      <c r="A652" s="165" t="s">
        <v>557</v>
      </c>
      <c r="B652" s="166">
        <v>0</v>
      </c>
      <c r="C652" s="168">
        <v>0</v>
      </c>
      <c r="D652" s="167" t="e">
        <f t="shared" si="10"/>
        <v>#DIV/0!</v>
      </c>
    </row>
    <row r="653" spans="1:4" ht="16.5" customHeight="1">
      <c r="A653" s="165" t="s">
        <v>558</v>
      </c>
      <c r="B653" s="166">
        <v>1494</v>
      </c>
      <c r="C653" s="168">
        <v>1391</v>
      </c>
      <c r="D653" s="167">
        <f t="shared" si="10"/>
        <v>93.10575635876842</v>
      </c>
    </row>
    <row r="654" spans="1:4" ht="16.5" customHeight="1">
      <c r="A654" s="165" t="s">
        <v>559</v>
      </c>
      <c r="B654" s="166">
        <v>337</v>
      </c>
      <c r="C654" s="168">
        <v>485</v>
      </c>
      <c r="D654" s="167">
        <f t="shared" si="10"/>
        <v>143.91691394658756</v>
      </c>
    </row>
    <row r="655" spans="1:4" ht="16.5" customHeight="1">
      <c r="A655" s="165" t="s">
        <v>560</v>
      </c>
      <c r="B655" s="166">
        <v>90</v>
      </c>
      <c r="C655" s="168">
        <v>210</v>
      </c>
      <c r="D655" s="167">
        <f t="shared" si="10"/>
        <v>233.33333333333334</v>
      </c>
    </row>
    <row r="656" spans="1:4" ht="16.5" customHeight="1">
      <c r="A656" s="165" t="s">
        <v>561</v>
      </c>
      <c r="B656" s="166">
        <v>776</v>
      </c>
      <c r="C656" s="168">
        <v>975</v>
      </c>
      <c r="D656" s="167">
        <f t="shared" si="10"/>
        <v>125.64432989690721</v>
      </c>
    </row>
    <row r="657" spans="1:4" ht="16.5" customHeight="1">
      <c r="A657" s="165" t="s">
        <v>562</v>
      </c>
      <c r="B657" s="168">
        <v>1353</v>
      </c>
      <c r="C657" s="168">
        <f>SUM(C658:C663)</f>
        <v>1844</v>
      </c>
      <c r="D657" s="167">
        <f t="shared" si="10"/>
        <v>136.28972653362896</v>
      </c>
    </row>
    <row r="658" spans="1:4" ht="16.5" customHeight="1">
      <c r="A658" s="165" t="s">
        <v>563</v>
      </c>
      <c r="B658" s="166">
        <v>64</v>
      </c>
      <c r="C658" s="168">
        <v>82</v>
      </c>
      <c r="D658" s="167">
        <f t="shared" si="10"/>
        <v>128.125</v>
      </c>
    </row>
    <row r="659" spans="1:4" ht="16.5" customHeight="1">
      <c r="A659" s="165" t="s">
        <v>564</v>
      </c>
      <c r="B659" s="166">
        <v>203</v>
      </c>
      <c r="C659" s="168">
        <v>314</v>
      </c>
      <c r="D659" s="167">
        <f t="shared" si="10"/>
        <v>154.67980295566502</v>
      </c>
    </row>
    <row r="660" spans="1:4" ht="16.5" customHeight="1">
      <c r="A660" s="165" t="s">
        <v>565</v>
      </c>
      <c r="B660" s="166">
        <v>0</v>
      </c>
      <c r="C660" s="168">
        <v>0</v>
      </c>
      <c r="D660" s="167" t="e">
        <f t="shared" si="10"/>
        <v>#DIV/0!</v>
      </c>
    </row>
    <row r="661" spans="1:4" ht="16.5" customHeight="1">
      <c r="A661" s="165" t="s">
        <v>566</v>
      </c>
      <c r="B661" s="166">
        <v>7</v>
      </c>
      <c r="C661" s="168">
        <v>54</v>
      </c>
      <c r="D661" s="167">
        <f t="shared" si="10"/>
        <v>771.4285714285714</v>
      </c>
    </row>
    <row r="662" spans="1:4" ht="16.5" customHeight="1">
      <c r="A662" s="165" t="s">
        <v>567</v>
      </c>
      <c r="B662" s="166">
        <v>791</v>
      </c>
      <c r="C662" s="168">
        <v>1075</v>
      </c>
      <c r="D662" s="167">
        <f t="shared" si="10"/>
        <v>135.9039190897598</v>
      </c>
    </row>
    <row r="663" spans="1:4" ht="16.5" customHeight="1">
      <c r="A663" s="165" t="s">
        <v>568</v>
      </c>
      <c r="B663" s="166">
        <v>288</v>
      </c>
      <c r="C663" s="168">
        <v>319</v>
      </c>
      <c r="D663" s="167">
        <f t="shared" si="10"/>
        <v>110.76388888888889</v>
      </c>
    </row>
    <row r="664" spans="1:4" ht="16.5" customHeight="1">
      <c r="A664" s="165" t="s">
        <v>569</v>
      </c>
      <c r="B664" s="168">
        <v>2312</v>
      </c>
      <c r="C664" s="168">
        <f>SUM(C665:C672)</f>
        <v>1614</v>
      </c>
      <c r="D664" s="167">
        <f t="shared" si="10"/>
        <v>69.80968858131487</v>
      </c>
    </row>
    <row r="665" spans="1:4" ht="16.5" customHeight="1">
      <c r="A665" s="165" t="s">
        <v>92</v>
      </c>
      <c r="B665" s="166">
        <v>140</v>
      </c>
      <c r="C665" s="168">
        <v>156</v>
      </c>
      <c r="D665" s="167">
        <f t="shared" si="10"/>
        <v>111.42857142857143</v>
      </c>
    </row>
    <row r="666" spans="1:4" ht="16.5" customHeight="1">
      <c r="A666" s="165" t="s">
        <v>93</v>
      </c>
      <c r="B666" s="166">
        <v>644</v>
      </c>
      <c r="C666" s="168">
        <v>10</v>
      </c>
      <c r="D666" s="167">
        <f t="shared" si="10"/>
        <v>1.5527950310559007</v>
      </c>
    </row>
    <row r="667" spans="1:4" ht="16.5" customHeight="1">
      <c r="A667" s="165" t="s">
        <v>94</v>
      </c>
      <c r="B667" s="166">
        <v>0</v>
      </c>
      <c r="C667" s="168">
        <v>0</v>
      </c>
      <c r="D667" s="167" t="e">
        <f t="shared" si="10"/>
        <v>#DIV/0!</v>
      </c>
    </row>
    <row r="668" spans="1:4" ht="16.5" customHeight="1">
      <c r="A668" s="165" t="s">
        <v>570</v>
      </c>
      <c r="B668" s="166">
        <v>158</v>
      </c>
      <c r="C668" s="168">
        <v>27</v>
      </c>
      <c r="D668" s="167">
        <f t="shared" si="10"/>
        <v>17.088607594936708</v>
      </c>
    </row>
    <row r="669" spans="1:4" ht="16.5" customHeight="1">
      <c r="A669" s="165" t="s">
        <v>571</v>
      </c>
      <c r="B669" s="166">
        <v>112</v>
      </c>
      <c r="C669" s="168">
        <v>40</v>
      </c>
      <c r="D669" s="167">
        <f t="shared" si="10"/>
        <v>35.714285714285715</v>
      </c>
    </row>
    <row r="670" spans="1:4" ht="16.5" customHeight="1">
      <c r="A670" s="165" t="s">
        <v>572</v>
      </c>
      <c r="B670" s="166">
        <v>0</v>
      </c>
      <c r="C670" s="168">
        <v>100</v>
      </c>
      <c r="D670" s="167" t="e">
        <f t="shared" si="10"/>
        <v>#DIV/0!</v>
      </c>
    </row>
    <row r="671" spans="1:4" ht="16.5" customHeight="1">
      <c r="A671" s="165" t="s">
        <v>573</v>
      </c>
      <c r="B671" s="166">
        <v>0</v>
      </c>
      <c r="C671" s="168">
        <v>0</v>
      </c>
      <c r="D671" s="167" t="e">
        <f t="shared" si="10"/>
        <v>#DIV/0!</v>
      </c>
    </row>
    <row r="672" spans="1:4" ht="16.5" customHeight="1">
      <c r="A672" s="165" t="s">
        <v>574</v>
      </c>
      <c r="B672" s="166">
        <v>1258</v>
      </c>
      <c r="C672" s="168">
        <v>1281</v>
      </c>
      <c r="D672" s="167">
        <f t="shared" si="10"/>
        <v>101.82829888712241</v>
      </c>
    </row>
    <row r="673" spans="1:4" ht="16.5" customHeight="1">
      <c r="A673" s="165" t="s">
        <v>575</v>
      </c>
      <c r="B673" s="168">
        <v>25</v>
      </c>
      <c r="C673" s="168">
        <f>SUM(C674:C677)</f>
        <v>315</v>
      </c>
      <c r="D673" s="167">
        <f t="shared" si="10"/>
        <v>1260</v>
      </c>
    </row>
    <row r="674" spans="1:4" ht="16.5" customHeight="1">
      <c r="A674" s="165" t="s">
        <v>576</v>
      </c>
      <c r="B674" s="166">
        <v>25</v>
      </c>
      <c r="C674" s="168">
        <v>15</v>
      </c>
      <c r="D674" s="167">
        <f t="shared" si="10"/>
        <v>60</v>
      </c>
    </row>
    <row r="675" spans="1:4" ht="16.5" customHeight="1">
      <c r="A675" s="165" t="s">
        <v>577</v>
      </c>
      <c r="B675" s="74">
        <v>0</v>
      </c>
      <c r="C675" s="168">
        <v>100</v>
      </c>
      <c r="D675" s="167" t="e">
        <f t="shared" si="10"/>
        <v>#DIV/0!</v>
      </c>
    </row>
    <row r="676" spans="1:4" ht="16.5" customHeight="1">
      <c r="A676" s="165" t="s">
        <v>578</v>
      </c>
      <c r="B676" s="74">
        <v>0</v>
      </c>
      <c r="C676" s="168">
        <v>0</v>
      </c>
      <c r="D676" s="167" t="e">
        <f t="shared" si="10"/>
        <v>#DIV/0!</v>
      </c>
    </row>
    <row r="677" spans="1:4" ht="16.5" customHeight="1">
      <c r="A677" s="165" t="s">
        <v>579</v>
      </c>
      <c r="B677" s="74">
        <v>0</v>
      </c>
      <c r="C677" s="168">
        <v>200</v>
      </c>
      <c r="D677" s="167" t="e">
        <f t="shared" si="10"/>
        <v>#DIV/0!</v>
      </c>
    </row>
    <row r="678" spans="1:4" ht="16.5" customHeight="1">
      <c r="A678" s="165" t="s">
        <v>580</v>
      </c>
      <c r="B678" s="168">
        <v>50</v>
      </c>
      <c r="C678" s="168">
        <f>SUM(C679:C682)</f>
        <v>214</v>
      </c>
      <c r="D678" s="167">
        <f t="shared" si="10"/>
        <v>428</v>
      </c>
    </row>
    <row r="679" spans="1:4" ht="16.5" customHeight="1">
      <c r="A679" s="165" t="s">
        <v>92</v>
      </c>
      <c r="B679" s="166">
        <v>30</v>
      </c>
      <c r="C679" s="168">
        <v>55</v>
      </c>
      <c r="D679" s="167">
        <f t="shared" si="10"/>
        <v>183.33333333333331</v>
      </c>
    </row>
    <row r="680" spans="1:4" ht="16.5" customHeight="1">
      <c r="A680" s="165" t="s">
        <v>93</v>
      </c>
      <c r="B680" s="166">
        <v>14</v>
      </c>
      <c r="C680" s="168">
        <v>32</v>
      </c>
      <c r="D680" s="167">
        <f t="shared" si="10"/>
        <v>228.57142857142856</v>
      </c>
    </row>
    <row r="681" spans="1:4" ht="16.5" customHeight="1">
      <c r="A681" s="165" t="s">
        <v>94</v>
      </c>
      <c r="B681" s="166">
        <v>0</v>
      </c>
      <c r="C681" s="168">
        <v>0</v>
      </c>
      <c r="D681" s="167" t="e">
        <f t="shared" si="10"/>
        <v>#DIV/0!</v>
      </c>
    </row>
    <row r="682" spans="1:4" ht="16.5" customHeight="1">
      <c r="A682" s="165" t="s">
        <v>581</v>
      </c>
      <c r="B682" s="166">
        <v>6</v>
      </c>
      <c r="C682" s="168">
        <v>127</v>
      </c>
      <c r="D682" s="167">
        <f t="shared" si="10"/>
        <v>2116.666666666667</v>
      </c>
    </row>
    <row r="683" spans="1:4" ht="16.5" customHeight="1">
      <c r="A683" s="165" t="s">
        <v>582</v>
      </c>
      <c r="B683" s="168">
        <v>0</v>
      </c>
      <c r="C683" s="168">
        <f>SUM(C684:C685)</f>
        <v>0</v>
      </c>
      <c r="D683" s="167" t="e">
        <f t="shared" si="10"/>
        <v>#DIV/0!</v>
      </c>
    </row>
    <row r="684" spans="1:4" ht="16.5" customHeight="1">
      <c r="A684" s="165" t="s">
        <v>583</v>
      </c>
      <c r="B684" s="166">
        <v>0</v>
      </c>
      <c r="C684" s="168">
        <v>0</v>
      </c>
      <c r="D684" s="167" t="e">
        <f t="shared" si="10"/>
        <v>#DIV/0!</v>
      </c>
    </row>
    <row r="685" spans="1:4" ht="16.5" customHeight="1">
      <c r="A685" s="165" t="s">
        <v>584</v>
      </c>
      <c r="B685" s="74">
        <v>0</v>
      </c>
      <c r="C685" s="168">
        <v>0</v>
      </c>
      <c r="D685" s="167" t="e">
        <f t="shared" si="10"/>
        <v>#DIV/0!</v>
      </c>
    </row>
    <row r="686" spans="1:4" ht="16.5" customHeight="1">
      <c r="A686" s="165" t="s">
        <v>585</v>
      </c>
      <c r="B686" s="168">
        <v>758</v>
      </c>
      <c r="C686" s="168">
        <f>SUM(C687:C688)</f>
        <v>499</v>
      </c>
      <c r="D686" s="167">
        <f t="shared" si="10"/>
        <v>65.8311345646438</v>
      </c>
    </row>
    <row r="687" spans="1:4" ht="16.5" customHeight="1">
      <c r="A687" s="165" t="s">
        <v>586</v>
      </c>
      <c r="B687" s="166">
        <v>145</v>
      </c>
      <c r="C687" s="168">
        <v>0</v>
      </c>
      <c r="D687" s="167">
        <f t="shared" si="10"/>
        <v>0</v>
      </c>
    </row>
    <row r="688" spans="1:4" ht="16.5" customHeight="1">
      <c r="A688" s="165" t="s">
        <v>587</v>
      </c>
      <c r="B688" s="166">
        <v>613</v>
      </c>
      <c r="C688" s="168">
        <v>499</v>
      </c>
      <c r="D688" s="167">
        <f t="shared" si="10"/>
        <v>81.40293637846656</v>
      </c>
    </row>
    <row r="689" spans="1:4" ht="16.5" customHeight="1">
      <c r="A689" s="165" t="s">
        <v>588</v>
      </c>
      <c r="B689" s="74">
        <v>0</v>
      </c>
      <c r="C689" s="168">
        <f>SUM(C690:C691)</f>
        <v>0</v>
      </c>
      <c r="D689" s="167" t="e">
        <f t="shared" si="10"/>
        <v>#DIV/0!</v>
      </c>
    </row>
    <row r="690" spans="1:4" ht="16.5" customHeight="1">
      <c r="A690" s="165" t="s">
        <v>589</v>
      </c>
      <c r="B690" s="74">
        <v>0</v>
      </c>
      <c r="C690" s="168">
        <v>0</v>
      </c>
      <c r="D690" s="167" t="e">
        <f t="shared" si="10"/>
        <v>#DIV/0!</v>
      </c>
    </row>
    <row r="691" spans="1:4" ht="16.5" customHeight="1">
      <c r="A691" s="165" t="s">
        <v>590</v>
      </c>
      <c r="B691" s="74">
        <v>0</v>
      </c>
      <c r="C691" s="168">
        <v>0</v>
      </c>
      <c r="D691" s="167" t="e">
        <f t="shared" si="10"/>
        <v>#DIV/0!</v>
      </c>
    </row>
    <row r="692" spans="1:4" ht="16.5" customHeight="1">
      <c r="A692" s="165" t="s">
        <v>591</v>
      </c>
      <c r="B692" s="74">
        <v>0</v>
      </c>
      <c r="C692" s="168">
        <f>SUM(C693:C694)</f>
        <v>0</v>
      </c>
      <c r="D692" s="167" t="e">
        <f t="shared" si="10"/>
        <v>#DIV/0!</v>
      </c>
    </row>
    <row r="693" spans="1:4" ht="16.5" customHeight="1">
      <c r="A693" s="165" t="s">
        <v>592</v>
      </c>
      <c r="B693" s="74">
        <v>0</v>
      </c>
      <c r="C693" s="168">
        <v>0</v>
      </c>
      <c r="D693" s="167" t="e">
        <f t="shared" si="10"/>
        <v>#DIV/0!</v>
      </c>
    </row>
    <row r="694" spans="1:4" ht="16.5" customHeight="1">
      <c r="A694" s="165" t="s">
        <v>593</v>
      </c>
      <c r="B694" s="74">
        <v>0</v>
      </c>
      <c r="C694" s="168">
        <v>0</v>
      </c>
      <c r="D694" s="167" t="e">
        <f t="shared" si="10"/>
        <v>#DIV/0!</v>
      </c>
    </row>
    <row r="695" spans="1:4" ht="16.5" customHeight="1">
      <c r="A695" s="165" t="s">
        <v>594</v>
      </c>
      <c r="B695" s="74">
        <v>0</v>
      </c>
      <c r="C695" s="168">
        <f>SUM(C696:C697)</f>
        <v>0</v>
      </c>
      <c r="D695" s="167" t="e">
        <f t="shared" si="10"/>
        <v>#DIV/0!</v>
      </c>
    </row>
    <row r="696" spans="1:4" ht="16.5" customHeight="1">
      <c r="A696" s="165" t="s">
        <v>595</v>
      </c>
      <c r="B696" s="74">
        <v>0</v>
      </c>
      <c r="C696" s="168">
        <v>0</v>
      </c>
      <c r="D696" s="167" t="e">
        <f t="shared" si="10"/>
        <v>#DIV/0!</v>
      </c>
    </row>
    <row r="697" spans="1:4" ht="16.5" customHeight="1">
      <c r="A697" s="165" t="s">
        <v>596</v>
      </c>
      <c r="B697" s="74">
        <v>0</v>
      </c>
      <c r="C697" s="168">
        <v>0</v>
      </c>
      <c r="D697" s="167" t="e">
        <f t="shared" si="10"/>
        <v>#DIV/0!</v>
      </c>
    </row>
    <row r="698" spans="1:4" ht="16.5" customHeight="1">
      <c r="A698" s="165" t="s">
        <v>597</v>
      </c>
      <c r="B698" s="168">
        <v>161237</v>
      </c>
      <c r="C698" s="168">
        <f>SUM(C699:C701)</f>
        <v>82714</v>
      </c>
      <c r="D698" s="167">
        <f t="shared" si="10"/>
        <v>51.29963966087189</v>
      </c>
    </row>
    <row r="699" spans="1:4" ht="16.5" customHeight="1">
      <c r="A699" s="165" t="s">
        <v>598</v>
      </c>
      <c r="B699" s="166">
        <v>160463</v>
      </c>
      <c r="C699" s="168">
        <v>82714</v>
      </c>
      <c r="D699" s="167">
        <f t="shared" si="10"/>
        <v>51.54708562098428</v>
      </c>
    </row>
    <row r="700" spans="1:4" ht="16.5" customHeight="1">
      <c r="A700" s="165" t="s">
        <v>599</v>
      </c>
      <c r="B700" s="74">
        <v>0</v>
      </c>
      <c r="C700" s="168">
        <v>0</v>
      </c>
      <c r="D700" s="167" t="e">
        <f t="shared" si="10"/>
        <v>#DIV/0!</v>
      </c>
    </row>
    <row r="701" spans="1:4" ht="16.5" customHeight="1">
      <c r="A701" s="165" t="s">
        <v>600</v>
      </c>
      <c r="B701" s="74">
        <v>774</v>
      </c>
      <c r="C701" s="168">
        <v>0</v>
      </c>
      <c r="D701" s="167">
        <f t="shared" si="10"/>
        <v>0</v>
      </c>
    </row>
    <row r="702" spans="1:4" ht="16.5" customHeight="1">
      <c r="A702" s="165" t="s">
        <v>601</v>
      </c>
      <c r="B702" s="168">
        <v>4574</v>
      </c>
      <c r="C702" s="168">
        <f>SUM(C703:C706)</f>
        <v>993</v>
      </c>
      <c r="D702" s="167">
        <f t="shared" si="10"/>
        <v>21.709663314385658</v>
      </c>
    </row>
    <row r="703" spans="1:4" ht="16.5" customHeight="1">
      <c r="A703" s="165" t="s">
        <v>602</v>
      </c>
      <c r="B703" s="166">
        <v>500</v>
      </c>
      <c r="C703" s="168">
        <v>225</v>
      </c>
      <c r="D703" s="167">
        <f t="shared" si="10"/>
        <v>45</v>
      </c>
    </row>
    <row r="704" spans="1:4" ht="16.5" customHeight="1">
      <c r="A704" s="165" t="s">
        <v>603</v>
      </c>
      <c r="B704" s="166">
        <v>1050</v>
      </c>
      <c r="C704" s="168">
        <v>520</v>
      </c>
      <c r="D704" s="167">
        <f t="shared" si="10"/>
        <v>49.523809523809526</v>
      </c>
    </row>
    <row r="705" spans="1:4" ht="16.5" customHeight="1">
      <c r="A705" s="165" t="s">
        <v>604</v>
      </c>
      <c r="B705" s="166">
        <v>398</v>
      </c>
      <c r="C705" s="168">
        <v>248</v>
      </c>
      <c r="D705" s="167">
        <f t="shared" si="10"/>
        <v>62.311557788944725</v>
      </c>
    </row>
    <row r="706" spans="1:4" ht="16.5" customHeight="1">
      <c r="A706" s="165" t="s">
        <v>605</v>
      </c>
      <c r="B706" s="169">
        <v>2626</v>
      </c>
      <c r="C706" s="168">
        <v>0</v>
      </c>
      <c r="D706" s="167">
        <f t="shared" si="10"/>
        <v>0</v>
      </c>
    </row>
    <row r="707" spans="1:4" ht="16.5" customHeight="1">
      <c r="A707" s="165" t="s">
        <v>606</v>
      </c>
      <c r="B707" s="168">
        <v>3628</v>
      </c>
      <c r="C707" s="168">
        <f>C708</f>
        <v>8074</v>
      </c>
      <c r="D707" s="167">
        <f t="shared" si="10"/>
        <v>222.54685777287762</v>
      </c>
    </row>
    <row r="708" spans="1:4" ht="16.5" customHeight="1">
      <c r="A708" s="165" t="s">
        <v>607</v>
      </c>
      <c r="B708" s="166">
        <v>3628</v>
      </c>
      <c r="C708" s="168">
        <v>8074</v>
      </c>
      <c r="D708" s="167">
        <f t="shared" si="10"/>
        <v>222.54685777287762</v>
      </c>
    </row>
    <row r="709" spans="1:4" ht="16.5" customHeight="1">
      <c r="A709" s="165" t="s">
        <v>608</v>
      </c>
      <c r="B709" s="168">
        <f>B710+B715+B728+B732+B744+B747+B751+B761+B766+B772+B776+B779</f>
        <v>24506</v>
      </c>
      <c r="C709" s="168">
        <f>C710+C715+C728+C732+C744+C747+C751+C761+C766+C772+C776+C779</f>
        <v>27790</v>
      </c>
      <c r="D709" s="167">
        <f aca="true" t="shared" si="11" ref="D709:D772">C709/B709*100</f>
        <v>113.4007998041296</v>
      </c>
    </row>
    <row r="710" spans="1:4" ht="16.5" customHeight="1">
      <c r="A710" s="165" t="s">
        <v>609</v>
      </c>
      <c r="B710" s="168">
        <v>2033</v>
      </c>
      <c r="C710" s="168">
        <f>SUM(C711:C714)</f>
        <v>1748</v>
      </c>
      <c r="D710" s="167">
        <f t="shared" si="11"/>
        <v>85.98130841121495</v>
      </c>
    </row>
    <row r="711" spans="1:4" ht="16.5" customHeight="1">
      <c r="A711" s="165" t="s">
        <v>92</v>
      </c>
      <c r="B711" s="169">
        <v>1260</v>
      </c>
      <c r="C711" s="168">
        <v>983</v>
      </c>
      <c r="D711" s="167">
        <f t="shared" si="11"/>
        <v>78.01587301587301</v>
      </c>
    </row>
    <row r="712" spans="1:4" ht="16.5" customHeight="1">
      <c r="A712" s="165" t="s">
        <v>93</v>
      </c>
      <c r="B712" s="169">
        <v>496</v>
      </c>
      <c r="C712" s="168">
        <v>446</v>
      </c>
      <c r="D712" s="167">
        <f t="shared" si="11"/>
        <v>89.91935483870968</v>
      </c>
    </row>
    <row r="713" spans="1:4" ht="16.5" customHeight="1">
      <c r="A713" s="165" t="s">
        <v>94</v>
      </c>
      <c r="B713" s="169">
        <v>0</v>
      </c>
      <c r="C713" s="168">
        <v>0</v>
      </c>
      <c r="D713" s="167" t="e">
        <f t="shared" si="11"/>
        <v>#DIV/0!</v>
      </c>
    </row>
    <row r="714" spans="1:4" ht="16.5" customHeight="1">
      <c r="A714" s="165" t="s">
        <v>610</v>
      </c>
      <c r="B714" s="169">
        <v>277</v>
      </c>
      <c r="C714" s="168">
        <v>319</v>
      </c>
      <c r="D714" s="167">
        <f t="shared" si="11"/>
        <v>115.1624548736462</v>
      </c>
    </row>
    <row r="715" spans="1:4" ht="16.5" customHeight="1">
      <c r="A715" s="165" t="s">
        <v>611</v>
      </c>
      <c r="B715" s="168">
        <v>3611</v>
      </c>
      <c r="C715" s="168">
        <f>SUM(C716:C727)</f>
        <v>3133</v>
      </c>
      <c r="D715" s="167">
        <f t="shared" si="11"/>
        <v>86.76266962060372</v>
      </c>
    </row>
    <row r="716" spans="1:4" ht="16.5" customHeight="1">
      <c r="A716" s="165" t="s">
        <v>612</v>
      </c>
      <c r="B716" s="170">
        <v>1117</v>
      </c>
      <c r="C716" s="168">
        <v>316</v>
      </c>
      <c r="D716" s="167">
        <f t="shared" si="11"/>
        <v>28.29006266786034</v>
      </c>
    </row>
    <row r="717" spans="1:4" ht="16.5" customHeight="1">
      <c r="A717" s="165" t="s">
        <v>613</v>
      </c>
      <c r="B717" s="170">
        <v>171</v>
      </c>
      <c r="C717" s="168">
        <v>23</v>
      </c>
      <c r="D717" s="167">
        <f t="shared" si="11"/>
        <v>13.450292397660817</v>
      </c>
    </row>
    <row r="718" spans="1:4" ht="16.5" customHeight="1">
      <c r="A718" s="165" t="s">
        <v>614</v>
      </c>
      <c r="B718" s="170">
        <v>0</v>
      </c>
      <c r="C718" s="168">
        <v>0</v>
      </c>
      <c r="D718" s="167" t="e">
        <f t="shared" si="11"/>
        <v>#DIV/0!</v>
      </c>
    </row>
    <row r="719" spans="1:4" ht="16.5" customHeight="1">
      <c r="A719" s="165" t="s">
        <v>615</v>
      </c>
      <c r="B719" s="170">
        <v>0</v>
      </c>
      <c r="C719" s="168">
        <v>0</v>
      </c>
      <c r="D719" s="167" t="e">
        <f t="shared" si="11"/>
        <v>#DIV/0!</v>
      </c>
    </row>
    <row r="720" spans="1:4" ht="16.5" customHeight="1">
      <c r="A720" s="165" t="s">
        <v>616</v>
      </c>
      <c r="B720" s="170">
        <v>1123</v>
      </c>
      <c r="C720" s="168">
        <v>852</v>
      </c>
      <c r="D720" s="167">
        <f t="shared" si="11"/>
        <v>75.86821015138024</v>
      </c>
    </row>
    <row r="721" spans="1:4" ht="16.5" customHeight="1">
      <c r="A721" s="165" t="s">
        <v>617</v>
      </c>
      <c r="B721" s="170">
        <v>0</v>
      </c>
      <c r="C721" s="168">
        <v>32</v>
      </c>
      <c r="D721" s="167" t="e">
        <f t="shared" si="11"/>
        <v>#DIV/0!</v>
      </c>
    </row>
    <row r="722" spans="1:4" ht="16.5" customHeight="1">
      <c r="A722" s="165" t="s">
        <v>618</v>
      </c>
      <c r="B722" s="170">
        <v>0</v>
      </c>
      <c r="C722" s="168">
        <v>0</v>
      </c>
      <c r="D722" s="167" t="e">
        <f t="shared" si="11"/>
        <v>#DIV/0!</v>
      </c>
    </row>
    <row r="723" spans="1:4" ht="16.5" customHeight="1">
      <c r="A723" s="165" t="s">
        <v>619</v>
      </c>
      <c r="B723" s="170">
        <v>0</v>
      </c>
      <c r="C723" s="168">
        <v>0</v>
      </c>
      <c r="D723" s="167" t="e">
        <f t="shared" si="11"/>
        <v>#DIV/0!</v>
      </c>
    </row>
    <row r="724" spans="1:4" ht="16.5" customHeight="1">
      <c r="A724" s="165" t="s">
        <v>620</v>
      </c>
      <c r="B724" s="170">
        <v>0</v>
      </c>
      <c r="C724" s="168">
        <v>0</v>
      </c>
      <c r="D724" s="167" t="e">
        <f t="shared" si="11"/>
        <v>#DIV/0!</v>
      </c>
    </row>
    <row r="725" spans="1:4" ht="16.5" customHeight="1">
      <c r="A725" s="165" t="s">
        <v>621</v>
      </c>
      <c r="B725" s="170">
        <v>0</v>
      </c>
      <c r="C725" s="168">
        <v>0</v>
      </c>
      <c r="D725" s="167" t="e">
        <f t="shared" si="11"/>
        <v>#DIV/0!</v>
      </c>
    </row>
    <row r="726" spans="1:4" ht="16.5" customHeight="1">
      <c r="A726" s="165" t="s">
        <v>622</v>
      </c>
      <c r="B726" s="170">
        <v>0</v>
      </c>
      <c r="C726" s="168">
        <v>0</v>
      </c>
      <c r="D726" s="167" t="e">
        <f t="shared" si="11"/>
        <v>#DIV/0!</v>
      </c>
    </row>
    <row r="727" spans="1:4" ht="16.5" customHeight="1">
      <c r="A727" s="165" t="s">
        <v>623</v>
      </c>
      <c r="B727" s="170">
        <v>1200</v>
      </c>
      <c r="C727" s="168">
        <v>1910</v>
      </c>
      <c r="D727" s="167">
        <f t="shared" si="11"/>
        <v>159.16666666666666</v>
      </c>
    </row>
    <row r="728" spans="1:4" ht="16.5" customHeight="1">
      <c r="A728" s="165" t="s">
        <v>624</v>
      </c>
      <c r="B728" s="168">
        <v>10</v>
      </c>
      <c r="C728" s="168">
        <f>SUM(C729:C731)</f>
        <v>0</v>
      </c>
      <c r="D728" s="167">
        <f t="shared" si="11"/>
        <v>0</v>
      </c>
    </row>
    <row r="729" spans="1:4" ht="16.5" customHeight="1">
      <c r="A729" s="165" t="s">
        <v>625</v>
      </c>
      <c r="B729" s="74">
        <v>10</v>
      </c>
      <c r="C729" s="168">
        <v>0</v>
      </c>
      <c r="D729" s="167">
        <f t="shared" si="11"/>
        <v>0</v>
      </c>
    </row>
    <row r="730" spans="1:4" ht="16.5" customHeight="1">
      <c r="A730" s="165" t="s">
        <v>626</v>
      </c>
      <c r="B730" s="74">
        <v>0</v>
      </c>
      <c r="C730" s="168">
        <v>0</v>
      </c>
      <c r="D730" s="167" t="e">
        <f t="shared" si="11"/>
        <v>#DIV/0!</v>
      </c>
    </row>
    <row r="731" spans="1:4" ht="16.5" customHeight="1">
      <c r="A731" s="165" t="s">
        <v>627</v>
      </c>
      <c r="B731" s="74">
        <v>0</v>
      </c>
      <c r="C731" s="168">
        <v>0</v>
      </c>
      <c r="D731" s="167" t="e">
        <f t="shared" si="11"/>
        <v>#DIV/0!</v>
      </c>
    </row>
    <row r="732" spans="1:4" ht="16.5" customHeight="1">
      <c r="A732" s="165" t="s">
        <v>628</v>
      </c>
      <c r="B732" s="168">
        <v>7876</v>
      </c>
      <c r="C732" s="168">
        <f>SUM(C733:C743)</f>
        <v>6993</v>
      </c>
      <c r="D732" s="167">
        <f t="shared" si="11"/>
        <v>88.7887252412392</v>
      </c>
    </row>
    <row r="733" spans="1:4" ht="16.5" customHeight="1">
      <c r="A733" s="165" t="s">
        <v>629</v>
      </c>
      <c r="B733" s="166">
        <v>1516</v>
      </c>
      <c r="C733" s="168">
        <v>1659</v>
      </c>
      <c r="D733" s="167">
        <f t="shared" si="11"/>
        <v>109.43271767810026</v>
      </c>
    </row>
    <row r="734" spans="1:4" ht="16.5" customHeight="1">
      <c r="A734" s="165" t="s">
        <v>630</v>
      </c>
      <c r="B734" s="166">
        <v>375</v>
      </c>
      <c r="C734" s="168">
        <v>445</v>
      </c>
      <c r="D734" s="167">
        <f t="shared" si="11"/>
        <v>118.66666666666667</v>
      </c>
    </row>
    <row r="735" spans="1:4" ht="16.5" customHeight="1">
      <c r="A735" s="165" t="s">
        <v>631</v>
      </c>
      <c r="B735" s="166">
        <v>1903</v>
      </c>
      <c r="C735" s="168">
        <v>327</v>
      </c>
      <c r="D735" s="167">
        <f t="shared" si="11"/>
        <v>17.18339464004204</v>
      </c>
    </row>
    <row r="736" spans="1:4" ht="16.5" customHeight="1">
      <c r="A736" s="165" t="s">
        <v>632</v>
      </c>
      <c r="B736" s="166">
        <v>5</v>
      </c>
      <c r="C736" s="168">
        <v>15</v>
      </c>
      <c r="D736" s="167">
        <f t="shared" si="11"/>
        <v>300</v>
      </c>
    </row>
    <row r="737" spans="1:4" ht="16.5" customHeight="1">
      <c r="A737" s="165" t="s">
        <v>633</v>
      </c>
      <c r="B737" s="166">
        <v>51</v>
      </c>
      <c r="C737" s="168">
        <v>226</v>
      </c>
      <c r="D737" s="167">
        <f t="shared" si="11"/>
        <v>443.13725490196083</v>
      </c>
    </row>
    <row r="738" spans="1:4" ht="16.5" customHeight="1">
      <c r="A738" s="165" t="s">
        <v>634</v>
      </c>
      <c r="B738" s="166">
        <v>1616</v>
      </c>
      <c r="C738" s="168">
        <v>1949</v>
      </c>
      <c r="D738" s="167">
        <f t="shared" si="11"/>
        <v>120.60643564356435</v>
      </c>
    </row>
    <row r="739" spans="1:4" ht="16.5" customHeight="1">
      <c r="A739" s="165" t="s">
        <v>635</v>
      </c>
      <c r="B739" s="166">
        <v>0</v>
      </c>
      <c r="C739" s="168">
        <v>0</v>
      </c>
      <c r="D739" s="167" t="e">
        <f t="shared" si="11"/>
        <v>#DIV/0!</v>
      </c>
    </row>
    <row r="740" spans="1:4" ht="16.5" customHeight="1">
      <c r="A740" s="165" t="s">
        <v>636</v>
      </c>
      <c r="B740" s="166">
        <v>8</v>
      </c>
      <c r="C740" s="168">
        <v>4</v>
      </c>
      <c r="D740" s="167">
        <f t="shared" si="11"/>
        <v>50</v>
      </c>
    </row>
    <row r="741" spans="1:4" ht="16.5" customHeight="1">
      <c r="A741" s="165" t="s">
        <v>637</v>
      </c>
      <c r="B741" s="166">
        <v>2367</v>
      </c>
      <c r="C741" s="168">
        <v>1820</v>
      </c>
      <c r="D741" s="167">
        <f t="shared" si="11"/>
        <v>76.89057879171948</v>
      </c>
    </row>
    <row r="742" spans="1:4" ht="16.5" customHeight="1">
      <c r="A742" s="165" t="s">
        <v>638</v>
      </c>
      <c r="B742" s="166">
        <v>16</v>
      </c>
      <c r="C742" s="168">
        <v>10</v>
      </c>
      <c r="D742" s="167">
        <f t="shared" si="11"/>
        <v>62.5</v>
      </c>
    </row>
    <row r="743" spans="1:4" ht="16.5" customHeight="1">
      <c r="A743" s="165" t="s">
        <v>639</v>
      </c>
      <c r="B743" s="166">
        <v>19</v>
      </c>
      <c r="C743" s="168">
        <v>538</v>
      </c>
      <c r="D743" s="167">
        <f t="shared" si="11"/>
        <v>2831.578947368421</v>
      </c>
    </row>
    <row r="744" spans="1:4" ht="16.5" customHeight="1">
      <c r="A744" s="165" t="s">
        <v>640</v>
      </c>
      <c r="B744" s="168">
        <v>139</v>
      </c>
      <c r="C744" s="168">
        <f>SUM(C745:C746)</f>
        <v>24</v>
      </c>
      <c r="D744" s="167">
        <f t="shared" si="11"/>
        <v>17.26618705035971</v>
      </c>
    </row>
    <row r="745" spans="1:4" ht="16.5" customHeight="1">
      <c r="A745" s="165" t="s">
        <v>641</v>
      </c>
      <c r="B745" s="166">
        <v>134</v>
      </c>
      <c r="C745" s="168">
        <v>24</v>
      </c>
      <c r="D745" s="167">
        <f t="shared" si="11"/>
        <v>17.91044776119403</v>
      </c>
    </row>
    <row r="746" spans="1:4" ht="16.5" customHeight="1">
      <c r="A746" s="165" t="s">
        <v>642</v>
      </c>
      <c r="B746" s="74">
        <v>5</v>
      </c>
      <c r="C746" s="168">
        <v>0</v>
      </c>
      <c r="D746" s="167">
        <f t="shared" si="11"/>
        <v>0</v>
      </c>
    </row>
    <row r="747" spans="1:4" ht="16.5" customHeight="1">
      <c r="A747" s="165" t="s">
        <v>643</v>
      </c>
      <c r="B747" s="168">
        <v>1216</v>
      </c>
      <c r="C747" s="168">
        <f>SUM(C748:C750)</f>
        <v>1303</v>
      </c>
      <c r="D747" s="167">
        <f t="shared" si="11"/>
        <v>107.1546052631579</v>
      </c>
    </row>
    <row r="748" spans="1:4" ht="16.5" customHeight="1">
      <c r="A748" s="165" t="s">
        <v>644</v>
      </c>
      <c r="B748" s="166">
        <v>0</v>
      </c>
      <c r="C748" s="168">
        <v>40</v>
      </c>
      <c r="D748" s="167" t="e">
        <f t="shared" si="11"/>
        <v>#DIV/0!</v>
      </c>
    </row>
    <row r="749" spans="1:4" ht="16.5" customHeight="1">
      <c r="A749" s="165" t="s">
        <v>645</v>
      </c>
      <c r="B749" s="166">
        <v>1161</v>
      </c>
      <c r="C749" s="168">
        <v>1253</v>
      </c>
      <c r="D749" s="167">
        <f t="shared" si="11"/>
        <v>107.92420327304049</v>
      </c>
    </row>
    <row r="750" spans="1:4" ht="16.5" customHeight="1">
      <c r="A750" s="165" t="s">
        <v>646</v>
      </c>
      <c r="B750" s="166">
        <v>55</v>
      </c>
      <c r="C750" s="168">
        <v>10</v>
      </c>
      <c r="D750" s="167">
        <f t="shared" si="11"/>
        <v>18.181818181818183</v>
      </c>
    </row>
    <row r="751" spans="1:4" ht="16.5" customHeight="1">
      <c r="A751" s="165" t="s">
        <v>647</v>
      </c>
      <c r="B751" s="168">
        <v>2306</v>
      </c>
      <c r="C751" s="168">
        <f>SUM(C752:C760)</f>
        <v>2576</v>
      </c>
      <c r="D751" s="167">
        <f t="shared" si="11"/>
        <v>111.70858629661753</v>
      </c>
    </row>
    <row r="752" spans="1:4" ht="16.5" customHeight="1">
      <c r="A752" s="165" t="s">
        <v>92</v>
      </c>
      <c r="B752" s="166">
        <v>935</v>
      </c>
      <c r="C752" s="168">
        <v>821</v>
      </c>
      <c r="D752" s="167">
        <f t="shared" si="11"/>
        <v>87.80748663101605</v>
      </c>
    </row>
    <row r="753" spans="1:4" ht="16.5" customHeight="1">
      <c r="A753" s="165" t="s">
        <v>93</v>
      </c>
      <c r="B753" s="166">
        <v>171</v>
      </c>
      <c r="C753" s="168">
        <v>0</v>
      </c>
      <c r="D753" s="167">
        <f t="shared" si="11"/>
        <v>0</v>
      </c>
    </row>
    <row r="754" spans="1:4" ht="16.5" customHeight="1">
      <c r="A754" s="165" t="s">
        <v>94</v>
      </c>
      <c r="B754" s="166">
        <v>0</v>
      </c>
      <c r="C754" s="168">
        <v>0</v>
      </c>
      <c r="D754" s="167" t="e">
        <f t="shared" si="11"/>
        <v>#DIV/0!</v>
      </c>
    </row>
    <row r="755" spans="1:4" ht="16.5" customHeight="1">
      <c r="A755" s="165" t="s">
        <v>648</v>
      </c>
      <c r="B755" s="166">
        <v>83</v>
      </c>
      <c r="C755" s="168">
        <v>83</v>
      </c>
      <c r="D755" s="167">
        <f t="shared" si="11"/>
        <v>100</v>
      </c>
    </row>
    <row r="756" spans="1:4" ht="16.5" customHeight="1">
      <c r="A756" s="165" t="s">
        <v>649</v>
      </c>
      <c r="B756" s="166">
        <v>1</v>
      </c>
      <c r="C756" s="168">
        <v>0</v>
      </c>
      <c r="D756" s="167">
        <f t="shared" si="11"/>
        <v>0</v>
      </c>
    </row>
    <row r="757" spans="1:4" ht="16.5" customHeight="1">
      <c r="A757" s="165" t="s">
        <v>650</v>
      </c>
      <c r="B757" s="166">
        <v>0</v>
      </c>
      <c r="C757" s="168">
        <v>1</v>
      </c>
      <c r="D757" s="167" t="e">
        <f t="shared" si="11"/>
        <v>#DIV/0!</v>
      </c>
    </row>
    <row r="758" spans="1:4" ht="16.5" customHeight="1">
      <c r="A758" s="165" t="s">
        <v>651</v>
      </c>
      <c r="B758" s="166">
        <v>105</v>
      </c>
      <c r="C758" s="168">
        <v>231</v>
      </c>
      <c r="D758" s="167">
        <f t="shared" si="11"/>
        <v>220.00000000000003</v>
      </c>
    </row>
    <row r="759" spans="1:4" ht="16.5" customHeight="1">
      <c r="A759" s="165" t="s">
        <v>101</v>
      </c>
      <c r="B759" s="166">
        <v>368</v>
      </c>
      <c r="C759" s="168">
        <v>386</v>
      </c>
      <c r="D759" s="167">
        <f t="shared" si="11"/>
        <v>104.8913043478261</v>
      </c>
    </row>
    <row r="760" spans="1:4" ht="16.5" customHeight="1">
      <c r="A760" s="165" t="s">
        <v>652</v>
      </c>
      <c r="B760" s="166">
        <v>643</v>
      </c>
      <c r="C760" s="168">
        <v>1054</v>
      </c>
      <c r="D760" s="167">
        <f t="shared" si="11"/>
        <v>163.9191290824261</v>
      </c>
    </row>
    <row r="761" spans="1:4" ht="16.5" customHeight="1">
      <c r="A761" s="165" t="s">
        <v>653</v>
      </c>
      <c r="B761" s="168">
        <v>6585</v>
      </c>
      <c r="C761" s="168">
        <f>SUM(C762:C765)</f>
        <v>8472</v>
      </c>
      <c r="D761" s="167">
        <f t="shared" si="11"/>
        <v>128.65603644646924</v>
      </c>
    </row>
    <row r="762" spans="1:4" ht="16.5" customHeight="1">
      <c r="A762" s="165" t="s">
        <v>654</v>
      </c>
      <c r="B762" s="166">
        <v>2976</v>
      </c>
      <c r="C762" s="168">
        <v>2394</v>
      </c>
      <c r="D762" s="167">
        <f t="shared" si="11"/>
        <v>80.44354838709677</v>
      </c>
    </row>
    <row r="763" spans="1:4" ht="16.5" customHeight="1">
      <c r="A763" s="165" t="s">
        <v>655</v>
      </c>
      <c r="B763" s="74">
        <v>1904</v>
      </c>
      <c r="C763" s="168">
        <v>1878</v>
      </c>
      <c r="D763" s="167">
        <f t="shared" si="11"/>
        <v>98.6344537815126</v>
      </c>
    </row>
    <row r="764" spans="1:4" ht="16.5" customHeight="1">
      <c r="A764" s="165" t="s">
        <v>656</v>
      </c>
      <c r="B764" s="166">
        <v>1705</v>
      </c>
      <c r="C764" s="168">
        <v>997</v>
      </c>
      <c r="D764" s="167">
        <f t="shared" si="11"/>
        <v>58.475073313782985</v>
      </c>
    </row>
    <row r="765" spans="1:4" ht="16.5" customHeight="1">
      <c r="A765" s="165" t="s">
        <v>657</v>
      </c>
      <c r="B765" s="74">
        <v>0</v>
      </c>
      <c r="C765" s="168">
        <v>3203</v>
      </c>
      <c r="D765" s="167" t="e">
        <f t="shared" si="11"/>
        <v>#DIV/0!</v>
      </c>
    </row>
    <row r="766" spans="1:4" ht="16.5" customHeight="1">
      <c r="A766" s="165" t="s">
        <v>658</v>
      </c>
      <c r="B766" s="168">
        <v>53</v>
      </c>
      <c r="C766" s="168">
        <f>SUM(C767:C771)</f>
        <v>2160</v>
      </c>
      <c r="D766" s="167">
        <f t="shared" si="11"/>
        <v>4075.471698113208</v>
      </c>
    </row>
    <row r="767" spans="1:4" ht="16.5" customHeight="1">
      <c r="A767" s="165" t="s">
        <v>659</v>
      </c>
      <c r="B767" s="74">
        <v>0</v>
      </c>
      <c r="C767" s="168">
        <v>160</v>
      </c>
      <c r="D767" s="167" t="e">
        <f t="shared" si="11"/>
        <v>#DIV/0!</v>
      </c>
    </row>
    <row r="768" spans="1:4" ht="16.5" customHeight="1">
      <c r="A768" s="165" t="s">
        <v>660</v>
      </c>
      <c r="B768" s="74">
        <v>0</v>
      </c>
      <c r="C768" s="168">
        <v>0</v>
      </c>
      <c r="D768" s="167" t="e">
        <f t="shared" si="11"/>
        <v>#DIV/0!</v>
      </c>
    </row>
    <row r="769" spans="1:4" ht="16.5" customHeight="1">
      <c r="A769" s="165" t="s">
        <v>661</v>
      </c>
      <c r="B769" s="74">
        <v>0</v>
      </c>
      <c r="C769" s="168">
        <v>0</v>
      </c>
      <c r="D769" s="167" t="e">
        <f t="shared" si="11"/>
        <v>#DIV/0!</v>
      </c>
    </row>
    <row r="770" spans="1:4" ht="16.5" customHeight="1">
      <c r="A770" s="165" t="s">
        <v>662</v>
      </c>
      <c r="B770" s="74">
        <v>0</v>
      </c>
      <c r="C770" s="168">
        <v>0</v>
      </c>
      <c r="D770" s="167" t="e">
        <f t="shared" si="11"/>
        <v>#DIV/0!</v>
      </c>
    </row>
    <row r="771" spans="1:4" ht="16.5" customHeight="1">
      <c r="A771" s="165" t="s">
        <v>663</v>
      </c>
      <c r="B771" s="166">
        <v>53</v>
      </c>
      <c r="C771" s="168">
        <v>2000</v>
      </c>
      <c r="D771" s="167">
        <f t="shared" si="11"/>
        <v>3773.5849056603774</v>
      </c>
    </row>
    <row r="772" spans="1:4" ht="16.5" customHeight="1">
      <c r="A772" s="165" t="s">
        <v>664</v>
      </c>
      <c r="B772" s="168">
        <v>202</v>
      </c>
      <c r="C772" s="168">
        <f>SUM(C773:C775)</f>
        <v>22</v>
      </c>
      <c r="D772" s="167">
        <f t="shared" si="11"/>
        <v>10.891089108910892</v>
      </c>
    </row>
    <row r="773" spans="1:4" ht="16.5" customHeight="1">
      <c r="A773" s="165" t="s">
        <v>665</v>
      </c>
      <c r="B773" s="166">
        <v>0</v>
      </c>
      <c r="C773" s="168">
        <v>22</v>
      </c>
      <c r="D773" s="167" t="e">
        <f aca="true" t="shared" si="12" ref="D773:D836">C773/B773*100</f>
        <v>#DIV/0!</v>
      </c>
    </row>
    <row r="774" spans="1:4" ht="16.5" customHeight="1">
      <c r="A774" s="165" t="s">
        <v>666</v>
      </c>
      <c r="B774" s="74">
        <v>201</v>
      </c>
      <c r="C774" s="168">
        <v>0</v>
      </c>
      <c r="D774" s="167">
        <f t="shared" si="12"/>
        <v>0</v>
      </c>
    </row>
    <row r="775" spans="1:4" ht="16.5" customHeight="1">
      <c r="A775" s="165" t="s">
        <v>667</v>
      </c>
      <c r="B775" s="166">
        <v>1</v>
      </c>
      <c r="C775" s="168">
        <v>0</v>
      </c>
      <c r="D775" s="167">
        <f t="shared" si="12"/>
        <v>0</v>
      </c>
    </row>
    <row r="776" spans="1:4" ht="16.5" customHeight="1">
      <c r="A776" s="165" t="s">
        <v>668</v>
      </c>
      <c r="B776" s="168">
        <v>63</v>
      </c>
      <c r="C776" s="168">
        <f>SUM(C777:C778)</f>
        <v>118</v>
      </c>
      <c r="D776" s="167">
        <f t="shared" si="12"/>
        <v>187.3015873015873</v>
      </c>
    </row>
    <row r="777" spans="1:4" ht="16.5" customHeight="1">
      <c r="A777" s="165" t="s">
        <v>669</v>
      </c>
      <c r="B777" s="166">
        <v>63</v>
      </c>
      <c r="C777" s="168">
        <v>118</v>
      </c>
      <c r="D777" s="167">
        <f t="shared" si="12"/>
        <v>187.3015873015873</v>
      </c>
    </row>
    <row r="778" spans="1:4" ht="16.5" customHeight="1">
      <c r="A778" s="165" t="s">
        <v>670</v>
      </c>
      <c r="B778" s="74">
        <v>0</v>
      </c>
      <c r="C778" s="168">
        <v>0</v>
      </c>
      <c r="D778" s="167" t="e">
        <f t="shared" si="12"/>
        <v>#DIV/0!</v>
      </c>
    </row>
    <row r="779" spans="1:4" ht="16.5" customHeight="1">
      <c r="A779" s="165" t="s">
        <v>671</v>
      </c>
      <c r="B779" s="168">
        <v>412</v>
      </c>
      <c r="C779" s="168">
        <f>C780</f>
        <v>1241</v>
      </c>
      <c r="D779" s="167">
        <f t="shared" si="12"/>
        <v>301.2135922330097</v>
      </c>
    </row>
    <row r="780" spans="1:4" ht="16.5" customHeight="1">
      <c r="A780" s="165" t="s">
        <v>672</v>
      </c>
      <c r="B780" s="166">
        <v>412</v>
      </c>
      <c r="C780" s="168">
        <v>1241</v>
      </c>
      <c r="D780" s="167">
        <f t="shared" si="12"/>
        <v>301.2135922330097</v>
      </c>
    </row>
    <row r="781" spans="1:4" ht="16.5" customHeight="1">
      <c r="A781" s="165" t="s">
        <v>673</v>
      </c>
      <c r="B781" s="168">
        <f>B782+B791+B795+B803+B809+B815+B821+B824+B827+B829+B831+B837+B839+B841+B856</f>
        <v>7443</v>
      </c>
      <c r="C781" s="168">
        <f>C782+C791+C795+C803+C809+C815+C821+C824+C827+C829+C831+C837+C839+C841+C856</f>
        <v>20129</v>
      </c>
      <c r="D781" s="167">
        <f t="shared" si="12"/>
        <v>270.4420260647588</v>
      </c>
    </row>
    <row r="782" spans="1:4" ht="16.5" customHeight="1">
      <c r="A782" s="165" t="s">
        <v>674</v>
      </c>
      <c r="B782" s="168">
        <v>3351</v>
      </c>
      <c r="C782" s="168">
        <f>SUM(C783:C790)</f>
        <v>2723</v>
      </c>
      <c r="D782" s="167">
        <f t="shared" si="12"/>
        <v>81.25932557445539</v>
      </c>
    </row>
    <row r="783" spans="1:4" ht="16.5" customHeight="1">
      <c r="A783" s="165" t="s">
        <v>92</v>
      </c>
      <c r="B783" s="166">
        <v>1583</v>
      </c>
      <c r="C783" s="168">
        <v>1214</v>
      </c>
      <c r="D783" s="167">
        <f t="shared" si="12"/>
        <v>76.68982943777637</v>
      </c>
    </row>
    <row r="784" spans="1:4" ht="16.5" customHeight="1">
      <c r="A784" s="165" t="s">
        <v>93</v>
      </c>
      <c r="B784" s="166">
        <v>19</v>
      </c>
      <c r="C784" s="168">
        <v>440</v>
      </c>
      <c r="D784" s="167">
        <f t="shared" si="12"/>
        <v>2315.7894736842104</v>
      </c>
    </row>
    <row r="785" spans="1:4" ht="16.5" customHeight="1">
      <c r="A785" s="165" t="s">
        <v>94</v>
      </c>
      <c r="B785" s="166">
        <v>0</v>
      </c>
      <c r="C785" s="168">
        <v>0</v>
      </c>
      <c r="D785" s="167" t="e">
        <f t="shared" si="12"/>
        <v>#DIV/0!</v>
      </c>
    </row>
    <row r="786" spans="1:4" ht="16.5" customHeight="1">
      <c r="A786" s="165" t="s">
        <v>675</v>
      </c>
      <c r="B786" s="166">
        <v>0</v>
      </c>
      <c r="C786" s="168">
        <v>0</v>
      </c>
      <c r="D786" s="167" t="e">
        <f t="shared" si="12"/>
        <v>#DIV/0!</v>
      </c>
    </row>
    <row r="787" spans="1:4" ht="16.5" customHeight="1">
      <c r="A787" s="165" t="s">
        <v>676</v>
      </c>
      <c r="B787" s="166">
        <v>0</v>
      </c>
      <c r="C787" s="168">
        <v>0</v>
      </c>
      <c r="D787" s="167" t="e">
        <f t="shared" si="12"/>
        <v>#DIV/0!</v>
      </c>
    </row>
    <row r="788" spans="1:4" ht="16.5" customHeight="1">
      <c r="A788" s="165" t="s">
        <v>677</v>
      </c>
      <c r="B788" s="166">
        <v>0</v>
      </c>
      <c r="C788" s="168">
        <v>0</v>
      </c>
      <c r="D788" s="167" t="e">
        <f t="shared" si="12"/>
        <v>#DIV/0!</v>
      </c>
    </row>
    <row r="789" spans="1:4" ht="16.5" customHeight="1">
      <c r="A789" s="165" t="s">
        <v>678</v>
      </c>
      <c r="B789" s="166">
        <v>0</v>
      </c>
      <c r="C789" s="168">
        <v>0</v>
      </c>
      <c r="D789" s="167" t="e">
        <f t="shared" si="12"/>
        <v>#DIV/0!</v>
      </c>
    </row>
    <row r="790" spans="1:4" ht="16.5" customHeight="1">
      <c r="A790" s="165" t="s">
        <v>679</v>
      </c>
      <c r="B790" s="166">
        <v>1749</v>
      </c>
      <c r="C790" s="168">
        <v>1069</v>
      </c>
      <c r="D790" s="167">
        <f t="shared" si="12"/>
        <v>61.120640365923386</v>
      </c>
    </row>
    <row r="791" spans="1:4" ht="16.5" customHeight="1">
      <c r="A791" s="165" t="s">
        <v>680</v>
      </c>
      <c r="B791" s="169">
        <v>590</v>
      </c>
      <c r="C791" s="74">
        <f>SUM(C792:C794)</f>
        <v>0</v>
      </c>
      <c r="D791" s="167">
        <f t="shared" si="12"/>
        <v>0</v>
      </c>
    </row>
    <row r="792" spans="1:4" ht="16.5" customHeight="1">
      <c r="A792" s="165" t="s">
        <v>681</v>
      </c>
      <c r="B792" s="169">
        <v>0</v>
      </c>
      <c r="C792" s="168">
        <v>0</v>
      </c>
      <c r="D792" s="167" t="e">
        <f t="shared" si="12"/>
        <v>#DIV/0!</v>
      </c>
    </row>
    <row r="793" spans="1:4" ht="16.5" customHeight="1">
      <c r="A793" s="165" t="s">
        <v>682</v>
      </c>
      <c r="B793" s="169">
        <v>0</v>
      </c>
      <c r="C793" s="168">
        <v>0</v>
      </c>
      <c r="D793" s="167" t="e">
        <f t="shared" si="12"/>
        <v>#DIV/0!</v>
      </c>
    </row>
    <row r="794" spans="1:4" ht="16.5" customHeight="1">
      <c r="A794" s="165" t="s">
        <v>683</v>
      </c>
      <c r="B794" s="166">
        <v>590</v>
      </c>
      <c r="C794" s="168">
        <v>0</v>
      </c>
      <c r="D794" s="167">
        <f t="shared" si="12"/>
        <v>0</v>
      </c>
    </row>
    <row r="795" spans="1:4" ht="16.5" customHeight="1">
      <c r="A795" s="165" t="s">
        <v>684</v>
      </c>
      <c r="B795" s="168">
        <v>499</v>
      </c>
      <c r="C795" s="168">
        <f>SUM(C796:C802)</f>
        <v>2771</v>
      </c>
      <c r="D795" s="167">
        <f t="shared" si="12"/>
        <v>555.310621242485</v>
      </c>
    </row>
    <row r="796" spans="1:4" ht="16.5" customHeight="1">
      <c r="A796" s="165" t="s">
        <v>685</v>
      </c>
      <c r="B796" s="169">
        <v>54</v>
      </c>
      <c r="C796" s="168">
        <v>705</v>
      </c>
      <c r="D796" s="167">
        <f t="shared" si="12"/>
        <v>1305.5555555555554</v>
      </c>
    </row>
    <row r="797" spans="1:4" ht="16.5" customHeight="1">
      <c r="A797" s="165" t="s">
        <v>686</v>
      </c>
      <c r="B797" s="169">
        <v>445</v>
      </c>
      <c r="C797" s="168">
        <v>0</v>
      </c>
      <c r="D797" s="167">
        <f t="shared" si="12"/>
        <v>0</v>
      </c>
    </row>
    <row r="798" spans="1:4" ht="16.5" customHeight="1">
      <c r="A798" s="165" t="s">
        <v>687</v>
      </c>
      <c r="B798" s="169">
        <v>0</v>
      </c>
      <c r="C798" s="168">
        <v>0</v>
      </c>
      <c r="D798" s="167" t="e">
        <f t="shared" si="12"/>
        <v>#DIV/0!</v>
      </c>
    </row>
    <row r="799" spans="1:4" ht="16.5" customHeight="1">
      <c r="A799" s="165" t="s">
        <v>688</v>
      </c>
      <c r="B799" s="169">
        <v>0</v>
      </c>
      <c r="C799" s="168">
        <v>0</v>
      </c>
      <c r="D799" s="167" t="e">
        <f t="shared" si="12"/>
        <v>#DIV/0!</v>
      </c>
    </row>
    <row r="800" spans="1:4" ht="16.5" customHeight="1">
      <c r="A800" s="165" t="s">
        <v>689</v>
      </c>
      <c r="B800" s="169">
        <v>0</v>
      </c>
      <c r="C800" s="168">
        <v>0</v>
      </c>
      <c r="D800" s="167" t="e">
        <f t="shared" si="12"/>
        <v>#DIV/0!</v>
      </c>
    </row>
    <row r="801" spans="1:4" ht="16.5" customHeight="1">
      <c r="A801" s="165" t="s">
        <v>690</v>
      </c>
      <c r="B801" s="169">
        <v>0</v>
      </c>
      <c r="C801" s="168">
        <v>0</v>
      </c>
      <c r="D801" s="167" t="e">
        <f t="shared" si="12"/>
        <v>#DIV/0!</v>
      </c>
    </row>
    <row r="802" spans="1:4" ht="16.5" customHeight="1">
      <c r="A802" s="165" t="s">
        <v>691</v>
      </c>
      <c r="B802" s="168">
        <v>0</v>
      </c>
      <c r="C802" s="168">
        <v>2066</v>
      </c>
      <c r="D802" s="167" t="e">
        <f t="shared" si="12"/>
        <v>#DIV/0!</v>
      </c>
    </row>
    <row r="803" spans="1:4" ht="16.5" customHeight="1">
      <c r="A803" s="165" t="s">
        <v>692</v>
      </c>
      <c r="B803" s="168">
        <v>1000</v>
      </c>
      <c r="C803" s="168">
        <f>SUM(C804:C808)</f>
        <v>0</v>
      </c>
      <c r="D803" s="167">
        <f t="shared" si="12"/>
        <v>0</v>
      </c>
    </row>
    <row r="804" spans="1:4" ht="16.5" customHeight="1">
      <c r="A804" s="165" t="s">
        <v>693</v>
      </c>
      <c r="B804" s="168">
        <v>1000</v>
      </c>
      <c r="C804" s="168">
        <v>0</v>
      </c>
      <c r="D804" s="167">
        <f t="shared" si="12"/>
        <v>0</v>
      </c>
    </row>
    <row r="805" spans="1:4" ht="16.5" customHeight="1">
      <c r="A805" s="165" t="s">
        <v>694</v>
      </c>
      <c r="B805" s="166"/>
      <c r="C805" s="168">
        <v>0</v>
      </c>
      <c r="D805" s="167" t="e">
        <f t="shared" si="12"/>
        <v>#DIV/0!</v>
      </c>
    </row>
    <row r="806" spans="1:4" ht="16.5" customHeight="1">
      <c r="A806" s="165" t="s">
        <v>695</v>
      </c>
      <c r="B806" s="169"/>
      <c r="C806" s="168">
        <v>0</v>
      </c>
      <c r="D806" s="167" t="e">
        <f t="shared" si="12"/>
        <v>#DIV/0!</v>
      </c>
    </row>
    <row r="807" spans="1:4" ht="16.5" customHeight="1">
      <c r="A807" s="165" t="s">
        <v>696</v>
      </c>
      <c r="B807" s="169"/>
      <c r="C807" s="168">
        <v>0</v>
      </c>
      <c r="D807" s="167" t="e">
        <f t="shared" si="12"/>
        <v>#DIV/0!</v>
      </c>
    </row>
    <row r="808" spans="1:4" ht="16.5" customHeight="1">
      <c r="A808" s="165" t="s">
        <v>697</v>
      </c>
      <c r="B808" s="74"/>
      <c r="C808" s="168">
        <v>0</v>
      </c>
      <c r="D808" s="167" t="e">
        <f t="shared" si="12"/>
        <v>#DIV/0!</v>
      </c>
    </row>
    <row r="809" spans="1:4" ht="16.5" customHeight="1">
      <c r="A809" s="165" t="s">
        <v>698</v>
      </c>
      <c r="B809" s="168">
        <v>7</v>
      </c>
      <c r="C809" s="168">
        <f>SUM(C810:C814)</f>
        <v>16</v>
      </c>
      <c r="D809" s="167">
        <f t="shared" si="12"/>
        <v>228.57142857142856</v>
      </c>
    </row>
    <row r="810" spans="1:4" ht="16.5" customHeight="1">
      <c r="A810" s="165" t="s">
        <v>699</v>
      </c>
      <c r="B810" s="168">
        <v>3</v>
      </c>
      <c r="C810" s="168">
        <v>16</v>
      </c>
      <c r="D810" s="167">
        <f t="shared" si="12"/>
        <v>533.3333333333333</v>
      </c>
    </row>
    <row r="811" spans="1:4" ht="16.5" customHeight="1">
      <c r="A811" s="165" t="s">
        <v>700</v>
      </c>
      <c r="B811" s="168">
        <v>0</v>
      </c>
      <c r="C811" s="168">
        <v>0</v>
      </c>
      <c r="D811" s="167" t="e">
        <f t="shared" si="12"/>
        <v>#DIV/0!</v>
      </c>
    </row>
    <row r="812" spans="1:4" ht="16.5" customHeight="1">
      <c r="A812" s="165" t="s">
        <v>701</v>
      </c>
      <c r="B812" s="168">
        <v>0</v>
      </c>
      <c r="C812" s="168">
        <v>0</v>
      </c>
      <c r="D812" s="167" t="e">
        <f t="shared" si="12"/>
        <v>#DIV/0!</v>
      </c>
    </row>
    <row r="813" spans="1:4" ht="16.5" customHeight="1">
      <c r="A813" s="165" t="s">
        <v>702</v>
      </c>
      <c r="B813" s="168">
        <v>0</v>
      </c>
      <c r="C813" s="168">
        <v>0</v>
      </c>
      <c r="D813" s="167" t="e">
        <f t="shared" si="12"/>
        <v>#DIV/0!</v>
      </c>
    </row>
    <row r="814" spans="1:4" ht="16.5" customHeight="1">
      <c r="A814" s="165" t="s">
        <v>703</v>
      </c>
      <c r="B814" s="168">
        <v>4</v>
      </c>
      <c r="C814" s="168">
        <v>0</v>
      </c>
      <c r="D814" s="167">
        <f t="shared" si="12"/>
        <v>0</v>
      </c>
    </row>
    <row r="815" spans="1:4" ht="16.5" customHeight="1">
      <c r="A815" s="165" t="s">
        <v>704</v>
      </c>
      <c r="B815" s="168">
        <v>28</v>
      </c>
      <c r="C815" s="168">
        <f>SUM(C816:C820)</f>
        <v>35</v>
      </c>
      <c r="D815" s="167">
        <f t="shared" si="12"/>
        <v>125</v>
      </c>
    </row>
    <row r="816" spans="1:4" ht="16.5" customHeight="1">
      <c r="A816" s="165" t="s">
        <v>705</v>
      </c>
      <c r="B816" s="74"/>
      <c r="C816" s="168">
        <v>0</v>
      </c>
      <c r="D816" s="167" t="e">
        <f t="shared" si="12"/>
        <v>#DIV/0!</v>
      </c>
    </row>
    <row r="817" spans="1:4" ht="16.5" customHeight="1">
      <c r="A817" s="165" t="s">
        <v>706</v>
      </c>
      <c r="B817" s="74"/>
      <c r="C817" s="168">
        <v>0</v>
      </c>
      <c r="D817" s="167" t="e">
        <f t="shared" si="12"/>
        <v>#DIV/0!</v>
      </c>
    </row>
    <row r="818" spans="1:4" ht="16.5" customHeight="1">
      <c r="A818" s="165" t="s">
        <v>707</v>
      </c>
      <c r="B818" s="74"/>
      <c r="C818" s="168">
        <v>0</v>
      </c>
      <c r="D818" s="167" t="e">
        <f t="shared" si="12"/>
        <v>#DIV/0!</v>
      </c>
    </row>
    <row r="819" spans="1:4" ht="16.5" customHeight="1">
      <c r="A819" s="165" t="s">
        <v>708</v>
      </c>
      <c r="B819" s="74"/>
      <c r="C819" s="168">
        <v>0</v>
      </c>
      <c r="D819" s="167" t="e">
        <f t="shared" si="12"/>
        <v>#DIV/0!</v>
      </c>
    </row>
    <row r="820" spans="1:4" ht="16.5" customHeight="1">
      <c r="A820" s="165" t="s">
        <v>709</v>
      </c>
      <c r="B820" s="166">
        <v>28</v>
      </c>
      <c r="C820" s="168">
        <v>35</v>
      </c>
      <c r="D820" s="167">
        <f t="shared" si="12"/>
        <v>125</v>
      </c>
    </row>
    <row r="821" spans="1:4" ht="16.5" customHeight="1">
      <c r="A821" s="165" t="s">
        <v>710</v>
      </c>
      <c r="B821" s="168"/>
      <c r="C821" s="168">
        <f>SUM(C822:C823)</f>
        <v>0</v>
      </c>
      <c r="D821" s="167" t="e">
        <f t="shared" si="12"/>
        <v>#DIV/0!</v>
      </c>
    </row>
    <row r="822" spans="1:4" ht="16.5" customHeight="1">
      <c r="A822" s="165" t="s">
        <v>711</v>
      </c>
      <c r="B822" s="74"/>
      <c r="C822" s="168">
        <v>0</v>
      </c>
      <c r="D822" s="167" t="e">
        <f t="shared" si="12"/>
        <v>#DIV/0!</v>
      </c>
    </row>
    <row r="823" spans="1:4" ht="16.5" customHeight="1">
      <c r="A823" s="165" t="s">
        <v>712</v>
      </c>
      <c r="B823" s="74"/>
      <c r="C823" s="168">
        <v>0</v>
      </c>
      <c r="D823" s="167" t="e">
        <f t="shared" si="12"/>
        <v>#DIV/0!</v>
      </c>
    </row>
    <row r="824" spans="1:4" ht="16.5" customHeight="1">
      <c r="A824" s="165" t="s">
        <v>713</v>
      </c>
      <c r="B824" s="168"/>
      <c r="C824" s="168">
        <f>SUM(C825:C826)</f>
        <v>0</v>
      </c>
      <c r="D824" s="167" t="e">
        <f t="shared" si="12"/>
        <v>#DIV/0!</v>
      </c>
    </row>
    <row r="825" spans="1:4" ht="16.5" customHeight="1">
      <c r="A825" s="165" t="s">
        <v>714</v>
      </c>
      <c r="B825" s="74"/>
      <c r="C825" s="168">
        <v>0</v>
      </c>
      <c r="D825" s="167" t="e">
        <f t="shared" si="12"/>
        <v>#DIV/0!</v>
      </c>
    </row>
    <row r="826" spans="1:4" ht="16.5" customHeight="1">
      <c r="A826" s="165" t="s">
        <v>715</v>
      </c>
      <c r="B826" s="74"/>
      <c r="C826" s="168">
        <v>0</v>
      </c>
      <c r="D826" s="167" t="e">
        <f t="shared" si="12"/>
        <v>#DIV/0!</v>
      </c>
    </row>
    <row r="827" spans="1:4" ht="16.5" customHeight="1">
      <c r="A827" s="165" t="s">
        <v>716</v>
      </c>
      <c r="B827" s="168"/>
      <c r="C827" s="168">
        <f>C828</f>
        <v>0</v>
      </c>
      <c r="D827" s="167" t="e">
        <f t="shared" si="12"/>
        <v>#DIV/0!</v>
      </c>
    </row>
    <row r="828" spans="1:4" ht="16.5" customHeight="1">
      <c r="A828" s="165" t="s">
        <v>717</v>
      </c>
      <c r="B828" s="74"/>
      <c r="C828" s="168">
        <v>0</v>
      </c>
      <c r="D828" s="167" t="e">
        <f t="shared" si="12"/>
        <v>#DIV/0!</v>
      </c>
    </row>
    <row r="829" spans="1:4" ht="16.5" customHeight="1">
      <c r="A829" s="165" t="s">
        <v>718</v>
      </c>
      <c r="B829" s="168">
        <v>20</v>
      </c>
      <c r="C829" s="168">
        <f>C830</f>
        <v>0</v>
      </c>
      <c r="D829" s="167">
        <f t="shared" si="12"/>
        <v>0</v>
      </c>
    </row>
    <row r="830" spans="1:4" ht="16.5" customHeight="1">
      <c r="A830" s="165" t="s">
        <v>719</v>
      </c>
      <c r="B830" s="74">
        <v>20</v>
      </c>
      <c r="C830" s="168">
        <v>0</v>
      </c>
      <c r="D830" s="167">
        <f t="shared" si="12"/>
        <v>0</v>
      </c>
    </row>
    <row r="831" spans="1:4" ht="16.5" customHeight="1">
      <c r="A831" s="165" t="s">
        <v>720</v>
      </c>
      <c r="B831" s="168">
        <v>138</v>
      </c>
      <c r="C831" s="168">
        <f>SUM(C832:C836)</f>
        <v>90</v>
      </c>
      <c r="D831" s="167">
        <f t="shared" si="12"/>
        <v>65.21739130434783</v>
      </c>
    </row>
    <row r="832" spans="1:4" ht="16.5" customHeight="1">
      <c r="A832" s="165" t="s">
        <v>721</v>
      </c>
      <c r="B832" s="166">
        <v>131</v>
      </c>
      <c r="C832" s="168">
        <v>60</v>
      </c>
      <c r="D832" s="167">
        <f t="shared" si="12"/>
        <v>45.80152671755725</v>
      </c>
    </row>
    <row r="833" spans="1:4" ht="16.5" customHeight="1">
      <c r="A833" s="165" t="s">
        <v>722</v>
      </c>
      <c r="B833" s="166">
        <v>7</v>
      </c>
      <c r="C833" s="168">
        <v>30</v>
      </c>
      <c r="D833" s="167">
        <f t="shared" si="12"/>
        <v>428.57142857142856</v>
      </c>
    </row>
    <row r="834" spans="1:4" ht="16.5" customHeight="1">
      <c r="A834" s="165" t="s">
        <v>723</v>
      </c>
      <c r="B834" s="166"/>
      <c r="C834" s="168">
        <v>0</v>
      </c>
      <c r="D834" s="167" t="e">
        <f t="shared" si="12"/>
        <v>#DIV/0!</v>
      </c>
    </row>
    <row r="835" spans="1:4" ht="16.5" customHeight="1">
      <c r="A835" s="165" t="s">
        <v>724</v>
      </c>
      <c r="B835" s="166"/>
      <c r="C835" s="168">
        <v>0</v>
      </c>
      <c r="D835" s="167" t="e">
        <f t="shared" si="12"/>
        <v>#DIV/0!</v>
      </c>
    </row>
    <row r="836" spans="1:4" ht="16.5" customHeight="1">
      <c r="A836" s="165" t="s">
        <v>725</v>
      </c>
      <c r="B836" s="166"/>
      <c r="C836" s="168">
        <v>0</v>
      </c>
      <c r="D836" s="167" t="e">
        <f t="shared" si="12"/>
        <v>#DIV/0!</v>
      </c>
    </row>
    <row r="837" spans="1:4" ht="16.5" customHeight="1">
      <c r="A837" s="165" t="s">
        <v>726</v>
      </c>
      <c r="B837" s="168"/>
      <c r="C837" s="168">
        <f>C838</f>
        <v>249</v>
      </c>
      <c r="D837" s="167" t="e">
        <f aca="true" t="shared" si="13" ref="D837:D900">C837/B837*100</f>
        <v>#DIV/0!</v>
      </c>
    </row>
    <row r="838" spans="1:4" ht="16.5" customHeight="1">
      <c r="A838" s="165" t="s">
        <v>727</v>
      </c>
      <c r="B838" s="74"/>
      <c r="C838" s="168">
        <v>249</v>
      </c>
      <c r="D838" s="167" t="e">
        <f t="shared" si="13"/>
        <v>#DIV/0!</v>
      </c>
    </row>
    <row r="839" spans="1:4" ht="16.5" customHeight="1">
      <c r="A839" s="165" t="s">
        <v>728</v>
      </c>
      <c r="B839" s="168"/>
      <c r="C839" s="168">
        <f>C840</f>
        <v>0</v>
      </c>
      <c r="D839" s="167" t="e">
        <f t="shared" si="13"/>
        <v>#DIV/0!</v>
      </c>
    </row>
    <row r="840" spans="1:4" ht="16.5" customHeight="1">
      <c r="A840" s="165" t="s">
        <v>729</v>
      </c>
      <c r="B840" s="74"/>
      <c r="C840" s="168">
        <v>0</v>
      </c>
      <c r="D840" s="167" t="e">
        <f t="shared" si="13"/>
        <v>#DIV/0!</v>
      </c>
    </row>
    <row r="841" spans="1:4" ht="16.5" customHeight="1">
      <c r="A841" s="165" t="s">
        <v>730</v>
      </c>
      <c r="B841" s="168">
        <v>797</v>
      </c>
      <c r="C841" s="168">
        <f>SUM(C842:C855)</f>
        <v>1000</v>
      </c>
      <c r="D841" s="167">
        <f t="shared" si="13"/>
        <v>125.47051442910917</v>
      </c>
    </row>
    <row r="842" spans="1:4" ht="16.5" customHeight="1">
      <c r="A842" s="165" t="s">
        <v>92</v>
      </c>
      <c r="B842" s="74">
        <v>0</v>
      </c>
      <c r="C842" s="168">
        <v>0</v>
      </c>
      <c r="D842" s="167" t="e">
        <f t="shared" si="13"/>
        <v>#DIV/0!</v>
      </c>
    </row>
    <row r="843" spans="1:4" ht="16.5" customHeight="1">
      <c r="A843" s="165" t="s">
        <v>93</v>
      </c>
      <c r="B843" s="74">
        <v>0</v>
      </c>
      <c r="C843" s="168">
        <v>0</v>
      </c>
      <c r="D843" s="167" t="e">
        <f t="shared" si="13"/>
        <v>#DIV/0!</v>
      </c>
    </row>
    <row r="844" spans="1:4" ht="16.5" customHeight="1">
      <c r="A844" s="165" t="s">
        <v>94</v>
      </c>
      <c r="B844" s="74">
        <v>0</v>
      </c>
      <c r="C844" s="168">
        <v>0</v>
      </c>
      <c r="D844" s="167" t="e">
        <f t="shared" si="13"/>
        <v>#DIV/0!</v>
      </c>
    </row>
    <row r="845" spans="1:4" ht="16.5" customHeight="1">
      <c r="A845" s="165" t="s">
        <v>731</v>
      </c>
      <c r="B845" s="74">
        <v>0</v>
      </c>
      <c r="C845" s="168">
        <v>0</v>
      </c>
      <c r="D845" s="167" t="e">
        <f t="shared" si="13"/>
        <v>#DIV/0!</v>
      </c>
    </row>
    <row r="846" spans="1:4" ht="16.5" customHeight="1">
      <c r="A846" s="165" t="s">
        <v>732</v>
      </c>
      <c r="B846" s="74">
        <v>0</v>
      </c>
      <c r="C846" s="168">
        <v>0</v>
      </c>
      <c r="D846" s="167" t="e">
        <f t="shared" si="13"/>
        <v>#DIV/0!</v>
      </c>
    </row>
    <row r="847" spans="1:4" ht="16.5" customHeight="1">
      <c r="A847" s="165" t="s">
        <v>733</v>
      </c>
      <c r="B847" s="74">
        <v>0</v>
      </c>
      <c r="C847" s="168">
        <v>0</v>
      </c>
      <c r="D847" s="167" t="e">
        <f t="shared" si="13"/>
        <v>#DIV/0!</v>
      </c>
    </row>
    <row r="848" spans="1:4" ht="16.5" customHeight="1">
      <c r="A848" s="165" t="s">
        <v>734</v>
      </c>
      <c r="B848" s="166">
        <v>797</v>
      </c>
      <c r="C848" s="168">
        <v>1000</v>
      </c>
      <c r="D848" s="167">
        <f t="shared" si="13"/>
        <v>125.47051442910917</v>
      </c>
    </row>
    <row r="849" spans="1:4" ht="16.5" customHeight="1">
      <c r="A849" s="165" t="s">
        <v>735</v>
      </c>
      <c r="B849" s="74"/>
      <c r="C849" s="168">
        <v>0</v>
      </c>
      <c r="D849" s="167" t="e">
        <f t="shared" si="13"/>
        <v>#DIV/0!</v>
      </c>
    </row>
    <row r="850" spans="1:4" ht="16.5" customHeight="1">
      <c r="A850" s="165" t="s">
        <v>736</v>
      </c>
      <c r="B850" s="74"/>
      <c r="C850" s="168">
        <v>0</v>
      </c>
      <c r="D850" s="167" t="e">
        <f t="shared" si="13"/>
        <v>#DIV/0!</v>
      </c>
    </row>
    <row r="851" spans="1:4" ht="16.5" customHeight="1">
      <c r="A851" s="165" t="s">
        <v>737</v>
      </c>
      <c r="B851" s="74"/>
      <c r="C851" s="168">
        <v>0</v>
      </c>
      <c r="D851" s="167" t="e">
        <f t="shared" si="13"/>
        <v>#DIV/0!</v>
      </c>
    </row>
    <row r="852" spans="1:4" ht="16.5" customHeight="1">
      <c r="A852" s="165" t="s">
        <v>135</v>
      </c>
      <c r="B852" s="74"/>
      <c r="C852" s="168">
        <v>0</v>
      </c>
      <c r="D852" s="167" t="e">
        <f t="shared" si="13"/>
        <v>#DIV/0!</v>
      </c>
    </row>
    <row r="853" spans="1:4" ht="16.5" customHeight="1">
      <c r="A853" s="165" t="s">
        <v>738</v>
      </c>
      <c r="B853" s="74"/>
      <c r="C853" s="168">
        <v>0</v>
      </c>
      <c r="D853" s="167" t="e">
        <f t="shared" si="13"/>
        <v>#DIV/0!</v>
      </c>
    </row>
    <row r="854" spans="1:4" ht="16.5" customHeight="1">
      <c r="A854" s="165" t="s">
        <v>101</v>
      </c>
      <c r="B854" s="74"/>
      <c r="C854" s="168">
        <v>0</v>
      </c>
      <c r="D854" s="167" t="e">
        <f t="shared" si="13"/>
        <v>#DIV/0!</v>
      </c>
    </row>
    <row r="855" spans="1:4" ht="16.5" customHeight="1">
      <c r="A855" s="165" t="s">
        <v>739</v>
      </c>
      <c r="B855" s="74"/>
      <c r="C855" s="168">
        <v>0</v>
      </c>
      <c r="D855" s="167" t="e">
        <f t="shared" si="13"/>
        <v>#DIV/0!</v>
      </c>
    </row>
    <row r="856" spans="1:4" ht="16.5" customHeight="1">
      <c r="A856" s="165" t="s">
        <v>740</v>
      </c>
      <c r="B856" s="168">
        <v>1013</v>
      </c>
      <c r="C856" s="168">
        <f>C857</f>
        <v>13245</v>
      </c>
      <c r="D856" s="167">
        <f t="shared" si="13"/>
        <v>1307.5024679170779</v>
      </c>
    </row>
    <row r="857" spans="1:4" ht="16.5" customHeight="1">
      <c r="A857" s="165" t="s">
        <v>741</v>
      </c>
      <c r="B857" s="166">
        <v>1013</v>
      </c>
      <c r="C857" s="168">
        <v>13245</v>
      </c>
      <c r="D857" s="167">
        <f t="shared" si="13"/>
        <v>1307.5024679170779</v>
      </c>
    </row>
    <row r="858" spans="1:4" ht="16.5" customHeight="1">
      <c r="A858" s="165" t="s">
        <v>742</v>
      </c>
      <c r="B858" s="168">
        <f>B859+B871+B873+B876+B878+B880</f>
        <v>68350</v>
      </c>
      <c r="C858" s="168">
        <f>C859+C871+C873+C876+C878+C880</f>
        <v>43647</v>
      </c>
      <c r="D858" s="167">
        <f t="shared" si="13"/>
        <v>63.85808339429408</v>
      </c>
    </row>
    <row r="859" spans="1:4" ht="16.5" customHeight="1">
      <c r="A859" s="165" t="s">
        <v>743</v>
      </c>
      <c r="B859" s="168">
        <v>7336</v>
      </c>
      <c r="C859" s="168">
        <f>SUM(C860:C870)</f>
        <v>7351</v>
      </c>
      <c r="D859" s="167">
        <f t="shared" si="13"/>
        <v>100.20447110141765</v>
      </c>
    </row>
    <row r="860" spans="1:4" ht="16.5" customHeight="1">
      <c r="A860" s="165" t="s">
        <v>92</v>
      </c>
      <c r="B860" s="166">
        <v>1428</v>
      </c>
      <c r="C860" s="168">
        <v>1687</v>
      </c>
      <c r="D860" s="167">
        <f t="shared" si="13"/>
        <v>118.13725490196079</v>
      </c>
    </row>
    <row r="861" spans="1:4" ht="16.5" customHeight="1">
      <c r="A861" s="165" t="s">
        <v>93</v>
      </c>
      <c r="B861" s="166">
        <v>1430</v>
      </c>
      <c r="C861" s="168">
        <v>186</v>
      </c>
      <c r="D861" s="167">
        <f t="shared" si="13"/>
        <v>13.006993006993007</v>
      </c>
    </row>
    <row r="862" spans="1:4" ht="16.5" customHeight="1">
      <c r="A862" s="165" t="s">
        <v>94</v>
      </c>
      <c r="B862" s="166">
        <v>8</v>
      </c>
      <c r="C862" s="168">
        <v>0</v>
      </c>
      <c r="D862" s="167">
        <f t="shared" si="13"/>
        <v>0</v>
      </c>
    </row>
    <row r="863" spans="1:4" ht="16.5" customHeight="1">
      <c r="A863" s="165" t="s">
        <v>744</v>
      </c>
      <c r="B863" s="166">
        <v>794</v>
      </c>
      <c r="C863" s="168">
        <v>1102</v>
      </c>
      <c r="D863" s="167">
        <f t="shared" si="13"/>
        <v>138.79093198992442</v>
      </c>
    </row>
    <row r="864" spans="1:4" ht="16.5" customHeight="1">
      <c r="A864" s="165" t="s">
        <v>745</v>
      </c>
      <c r="B864" s="166">
        <v>332</v>
      </c>
      <c r="C864" s="168">
        <v>72</v>
      </c>
      <c r="D864" s="167">
        <f t="shared" si="13"/>
        <v>21.686746987951807</v>
      </c>
    </row>
    <row r="865" spans="1:4" ht="16.5" customHeight="1">
      <c r="A865" s="165" t="s">
        <v>746</v>
      </c>
      <c r="B865" s="166">
        <v>399</v>
      </c>
      <c r="C865" s="168">
        <v>533</v>
      </c>
      <c r="D865" s="167">
        <f t="shared" si="13"/>
        <v>133.58395989974937</v>
      </c>
    </row>
    <row r="866" spans="1:4" ht="16.5" customHeight="1">
      <c r="A866" s="165" t="s">
        <v>747</v>
      </c>
      <c r="B866" s="166">
        <v>613</v>
      </c>
      <c r="C866" s="168">
        <v>562</v>
      </c>
      <c r="D866" s="167">
        <f t="shared" si="13"/>
        <v>91.68026101141925</v>
      </c>
    </row>
    <row r="867" spans="1:4" ht="16.5" customHeight="1">
      <c r="A867" s="165" t="s">
        <v>748</v>
      </c>
      <c r="B867" s="166">
        <v>0</v>
      </c>
      <c r="C867" s="168">
        <v>0</v>
      </c>
      <c r="D867" s="167" t="e">
        <f t="shared" si="13"/>
        <v>#DIV/0!</v>
      </c>
    </row>
    <row r="868" spans="1:4" ht="16.5" customHeight="1">
      <c r="A868" s="165" t="s">
        <v>749</v>
      </c>
      <c r="B868" s="166">
        <v>7</v>
      </c>
      <c r="C868" s="168">
        <v>0</v>
      </c>
      <c r="D868" s="167">
        <f t="shared" si="13"/>
        <v>0</v>
      </c>
    </row>
    <row r="869" spans="1:4" ht="16.5" customHeight="1">
      <c r="A869" s="165" t="s">
        <v>750</v>
      </c>
      <c r="B869" s="166">
        <v>0</v>
      </c>
      <c r="C869" s="168">
        <v>0</v>
      </c>
      <c r="D869" s="167" t="e">
        <f t="shared" si="13"/>
        <v>#DIV/0!</v>
      </c>
    </row>
    <row r="870" spans="1:4" ht="16.5" customHeight="1">
      <c r="A870" s="165" t="s">
        <v>751</v>
      </c>
      <c r="B870" s="166">
        <v>2325</v>
      </c>
      <c r="C870" s="168">
        <v>3209</v>
      </c>
      <c r="D870" s="167">
        <f t="shared" si="13"/>
        <v>138.02150537634407</v>
      </c>
    </row>
    <row r="871" spans="1:4" ht="16.5" customHeight="1">
      <c r="A871" s="165" t="s">
        <v>752</v>
      </c>
      <c r="B871" s="168">
        <v>670</v>
      </c>
      <c r="C871" s="168">
        <f>C872</f>
        <v>1079</v>
      </c>
      <c r="D871" s="167">
        <f t="shared" si="13"/>
        <v>161.04477611940297</v>
      </c>
    </row>
    <row r="872" spans="1:4" ht="16.5" customHeight="1">
      <c r="A872" s="165" t="s">
        <v>753</v>
      </c>
      <c r="B872" s="166">
        <v>670</v>
      </c>
      <c r="C872" s="168">
        <v>1079</v>
      </c>
      <c r="D872" s="167">
        <f t="shared" si="13"/>
        <v>161.04477611940297</v>
      </c>
    </row>
    <row r="873" spans="1:4" ht="16.5" customHeight="1">
      <c r="A873" s="165" t="s">
        <v>754</v>
      </c>
      <c r="B873" s="168">
        <v>18378</v>
      </c>
      <c r="C873" s="168">
        <f>SUM(C874:C875)</f>
        <v>25259</v>
      </c>
      <c r="D873" s="167">
        <f t="shared" si="13"/>
        <v>137.441506148656</v>
      </c>
    </row>
    <row r="874" spans="1:4" ht="16.5" customHeight="1">
      <c r="A874" s="165" t="s">
        <v>755</v>
      </c>
      <c r="B874" s="74">
        <v>0</v>
      </c>
      <c r="C874" s="168">
        <v>430</v>
      </c>
      <c r="D874" s="167" t="e">
        <f t="shared" si="13"/>
        <v>#DIV/0!</v>
      </c>
    </row>
    <row r="875" spans="1:4" ht="16.5" customHeight="1">
      <c r="A875" s="165" t="s">
        <v>756</v>
      </c>
      <c r="B875" s="166">
        <v>18378</v>
      </c>
      <c r="C875" s="168">
        <v>24829</v>
      </c>
      <c r="D875" s="167">
        <f t="shared" si="13"/>
        <v>135.10175209489609</v>
      </c>
    </row>
    <row r="876" spans="1:4" ht="16.5" customHeight="1">
      <c r="A876" s="165" t="s">
        <v>757</v>
      </c>
      <c r="B876" s="168">
        <v>1416</v>
      </c>
      <c r="C876" s="168">
        <f>C877</f>
        <v>2231</v>
      </c>
      <c r="D876" s="167">
        <f t="shared" si="13"/>
        <v>157.55649717514123</v>
      </c>
    </row>
    <row r="877" spans="1:4" ht="16.5" customHeight="1">
      <c r="A877" s="165" t="s">
        <v>758</v>
      </c>
      <c r="B877" s="166">
        <v>1416</v>
      </c>
      <c r="C877" s="168">
        <v>2231</v>
      </c>
      <c r="D877" s="167">
        <f t="shared" si="13"/>
        <v>157.55649717514123</v>
      </c>
    </row>
    <row r="878" spans="1:4" ht="16.5" customHeight="1">
      <c r="A878" s="165" t="s">
        <v>759</v>
      </c>
      <c r="B878" s="168">
        <v>0</v>
      </c>
      <c r="C878" s="168">
        <f>C879</f>
        <v>0</v>
      </c>
      <c r="D878" s="167" t="e">
        <f t="shared" si="13"/>
        <v>#DIV/0!</v>
      </c>
    </row>
    <row r="879" spans="1:4" ht="16.5" customHeight="1">
      <c r="A879" s="165" t="s">
        <v>760</v>
      </c>
      <c r="B879" s="166">
        <v>0</v>
      </c>
      <c r="C879" s="168">
        <v>0</v>
      </c>
      <c r="D879" s="167" t="e">
        <f t="shared" si="13"/>
        <v>#DIV/0!</v>
      </c>
    </row>
    <row r="880" spans="1:4" ht="16.5" customHeight="1">
      <c r="A880" s="165" t="s">
        <v>761</v>
      </c>
      <c r="B880" s="168">
        <v>40550</v>
      </c>
      <c r="C880" s="168">
        <f>C881</f>
        <v>7727</v>
      </c>
      <c r="D880" s="167">
        <f t="shared" si="13"/>
        <v>19.05548705302096</v>
      </c>
    </row>
    <row r="881" spans="1:4" ht="16.5" customHeight="1">
      <c r="A881" s="165" t="s">
        <v>762</v>
      </c>
      <c r="B881" s="166">
        <v>40550</v>
      </c>
      <c r="C881" s="168">
        <v>7727</v>
      </c>
      <c r="D881" s="167">
        <f t="shared" si="13"/>
        <v>19.05548705302096</v>
      </c>
    </row>
    <row r="882" spans="1:4" ht="16.5" customHeight="1">
      <c r="A882" s="165" t="s">
        <v>763</v>
      </c>
      <c r="B882" s="168">
        <f>B883+B909+B937+B964+B975+B986+B992+B999+B1006+B1010</f>
        <v>61448</v>
      </c>
      <c r="C882" s="168">
        <f>C883+C909+C937+C964+C975+C986+C992+C999+C1006+C1010</f>
        <v>29789</v>
      </c>
      <c r="D882" s="167">
        <f t="shared" si="13"/>
        <v>48.478388230699125</v>
      </c>
    </row>
    <row r="883" spans="1:4" ht="16.5" customHeight="1">
      <c r="A883" s="165" t="s">
        <v>764</v>
      </c>
      <c r="B883" s="168">
        <f>SUM(B884:B908)</f>
        <v>9677</v>
      </c>
      <c r="C883" s="168">
        <f>SUM(C884:C908)</f>
        <v>6928</v>
      </c>
      <c r="D883" s="167">
        <f t="shared" si="13"/>
        <v>71.59243567221246</v>
      </c>
    </row>
    <row r="884" spans="1:4" ht="16.5" customHeight="1">
      <c r="A884" s="165" t="s">
        <v>92</v>
      </c>
      <c r="B884" s="166">
        <v>914</v>
      </c>
      <c r="C884" s="168">
        <v>391</v>
      </c>
      <c r="D884" s="167">
        <f t="shared" si="13"/>
        <v>42.77899343544858</v>
      </c>
    </row>
    <row r="885" spans="1:4" ht="16.5" customHeight="1">
      <c r="A885" s="165" t="s">
        <v>93</v>
      </c>
      <c r="B885" s="166">
        <v>2</v>
      </c>
      <c r="C885" s="168">
        <v>0</v>
      </c>
      <c r="D885" s="167">
        <f t="shared" si="13"/>
        <v>0</v>
      </c>
    </row>
    <row r="886" spans="1:4" ht="16.5" customHeight="1">
      <c r="A886" s="165" t="s">
        <v>94</v>
      </c>
      <c r="B886" s="166">
        <v>30</v>
      </c>
      <c r="C886" s="168">
        <v>0</v>
      </c>
      <c r="D886" s="167">
        <f t="shared" si="13"/>
        <v>0</v>
      </c>
    </row>
    <row r="887" spans="1:4" ht="16.5" customHeight="1">
      <c r="A887" s="165" t="s">
        <v>101</v>
      </c>
      <c r="B887" s="166">
        <v>3577</v>
      </c>
      <c r="C887" s="168">
        <v>3498</v>
      </c>
      <c r="D887" s="167">
        <f t="shared" si="13"/>
        <v>97.7914453452614</v>
      </c>
    </row>
    <row r="888" spans="1:4" ht="16.5" customHeight="1">
      <c r="A888" s="165" t="s">
        <v>765</v>
      </c>
      <c r="B888" s="166">
        <v>0</v>
      </c>
      <c r="C888" s="168">
        <v>0</v>
      </c>
      <c r="D888" s="167" t="e">
        <f t="shared" si="13"/>
        <v>#DIV/0!</v>
      </c>
    </row>
    <row r="889" spans="1:4" ht="16.5" customHeight="1">
      <c r="A889" s="165" t="s">
        <v>766</v>
      </c>
      <c r="B889" s="166">
        <v>264</v>
      </c>
      <c r="C889" s="168">
        <v>243</v>
      </c>
      <c r="D889" s="167">
        <f t="shared" si="13"/>
        <v>92.04545454545455</v>
      </c>
    </row>
    <row r="890" spans="1:4" ht="16.5" customHeight="1">
      <c r="A890" s="165" t="s">
        <v>767</v>
      </c>
      <c r="B890" s="166">
        <v>100</v>
      </c>
      <c r="C890" s="168">
        <v>293</v>
      </c>
      <c r="D890" s="167">
        <f t="shared" si="13"/>
        <v>293</v>
      </c>
    </row>
    <row r="891" spans="1:4" ht="16.5" customHeight="1">
      <c r="A891" s="165" t="s">
        <v>768</v>
      </c>
      <c r="B891" s="166">
        <v>180</v>
      </c>
      <c r="C891" s="168">
        <v>70</v>
      </c>
      <c r="D891" s="167">
        <f t="shared" si="13"/>
        <v>38.88888888888889</v>
      </c>
    </row>
    <row r="892" spans="1:4" ht="16.5" customHeight="1">
      <c r="A892" s="165" t="s">
        <v>769</v>
      </c>
      <c r="B892" s="166">
        <v>166</v>
      </c>
      <c r="C892" s="168">
        <v>105</v>
      </c>
      <c r="D892" s="167">
        <f t="shared" si="13"/>
        <v>63.25301204819277</v>
      </c>
    </row>
    <row r="893" spans="1:4" ht="16.5" customHeight="1">
      <c r="A893" s="165" t="s">
        <v>770</v>
      </c>
      <c r="B893" s="166">
        <v>5</v>
      </c>
      <c r="C893" s="168">
        <v>5</v>
      </c>
      <c r="D893" s="167">
        <f t="shared" si="13"/>
        <v>100</v>
      </c>
    </row>
    <row r="894" spans="1:4" ht="16.5" customHeight="1">
      <c r="A894" s="165" t="s">
        <v>771</v>
      </c>
      <c r="B894" s="166">
        <v>7</v>
      </c>
      <c r="C894" s="168">
        <v>2</v>
      </c>
      <c r="D894" s="167">
        <f t="shared" si="13"/>
        <v>28.57142857142857</v>
      </c>
    </row>
    <row r="895" spans="1:4" ht="16.5" customHeight="1">
      <c r="A895" s="165" t="s">
        <v>772</v>
      </c>
      <c r="B895" s="166">
        <v>5</v>
      </c>
      <c r="C895" s="168">
        <v>5</v>
      </c>
      <c r="D895" s="167">
        <f t="shared" si="13"/>
        <v>100</v>
      </c>
    </row>
    <row r="896" spans="1:4" ht="16.5" customHeight="1">
      <c r="A896" s="165" t="s">
        <v>773</v>
      </c>
      <c r="B896" s="166"/>
      <c r="C896" s="168">
        <v>35</v>
      </c>
      <c r="D896" s="167" t="e">
        <f t="shared" si="13"/>
        <v>#DIV/0!</v>
      </c>
    </row>
    <row r="897" spans="1:4" ht="16.5" customHeight="1">
      <c r="A897" s="165" t="s">
        <v>774</v>
      </c>
      <c r="B897" s="166"/>
      <c r="C897" s="168">
        <v>0</v>
      </c>
      <c r="D897" s="167" t="e">
        <f t="shared" si="13"/>
        <v>#DIV/0!</v>
      </c>
    </row>
    <row r="898" spans="1:4" ht="16.5" customHeight="1">
      <c r="A898" s="165" t="s">
        <v>775</v>
      </c>
      <c r="B898" s="166"/>
      <c r="C898" s="168">
        <v>0</v>
      </c>
      <c r="D898" s="167" t="e">
        <f t="shared" si="13"/>
        <v>#DIV/0!</v>
      </c>
    </row>
    <row r="899" spans="1:4" ht="16.5" customHeight="1">
      <c r="A899" s="165" t="s">
        <v>776</v>
      </c>
      <c r="B899" s="166"/>
      <c r="C899" s="168">
        <v>6</v>
      </c>
      <c r="D899" s="167" t="e">
        <f t="shared" si="13"/>
        <v>#DIV/0!</v>
      </c>
    </row>
    <row r="900" spans="1:4" ht="16.5" customHeight="1">
      <c r="A900" s="165" t="s">
        <v>777</v>
      </c>
      <c r="B900" s="166">
        <v>98</v>
      </c>
      <c r="C900" s="168">
        <v>15</v>
      </c>
      <c r="D900" s="167">
        <f t="shared" si="13"/>
        <v>15.306122448979592</v>
      </c>
    </row>
    <row r="901" spans="1:4" ht="16.5" customHeight="1">
      <c r="A901" s="165" t="s">
        <v>778</v>
      </c>
      <c r="B901" s="166">
        <v>21</v>
      </c>
      <c r="C901" s="168">
        <v>110</v>
      </c>
      <c r="D901" s="167">
        <f aca="true" t="shared" si="14" ref="D901:D964">C901/B901*100</f>
        <v>523.8095238095239</v>
      </c>
    </row>
    <row r="902" spans="1:4" ht="16.5" customHeight="1">
      <c r="A902" s="165" t="s">
        <v>779</v>
      </c>
      <c r="B902" s="166">
        <v>5</v>
      </c>
      <c r="C902" s="168">
        <v>5</v>
      </c>
      <c r="D902" s="167">
        <f t="shared" si="14"/>
        <v>100</v>
      </c>
    </row>
    <row r="903" spans="1:4" ht="16.5" customHeight="1">
      <c r="A903" s="165" t="s">
        <v>1181</v>
      </c>
      <c r="B903" s="166"/>
      <c r="C903" s="168">
        <v>0</v>
      </c>
      <c r="D903" s="167" t="e">
        <f t="shared" si="14"/>
        <v>#DIV/0!</v>
      </c>
    </row>
    <row r="904" spans="1:4" ht="16.5" customHeight="1">
      <c r="A904" s="165" t="s">
        <v>780</v>
      </c>
      <c r="B904" s="166">
        <v>29</v>
      </c>
      <c r="C904" s="168">
        <v>11</v>
      </c>
      <c r="D904" s="167">
        <f t="shared" si="14"/>
        <v>37.93103448275862</v>
      </c>
    </row>
    <row r="905" spans="1:4" ht="16.5" customHeight="1">
      <c r="A905" s="165" t="s">
        <v>781</v>
      </c>
      <c r="B905" s="166">
        <v>2000</v>
      </c>
      <c r="C905" s="168">
        <v>0</v>
      </c>
      <c r="D905" s="167">
        <f t="shared" si="14"/>
        <v>0</v>
      </c>
    </row>
    <row r="906" spans="1:4" ht="16.5" customHeight="1">
      <c r="A906" s="165" t="s">
        <v>782</v>
      </c>
      <c r="B906" s="166">
        <v>16</v>
      </c>
      <c r="C906" s="168">
        <v>0</v>
      </c>
      <c r="D906" s="167">
        <f t="shared" si="14"/>
        <v>0</v>
      </c>
    </row>
    <row r="907" spans="1:4" ht="16.5" customHeight="1">
      <c r="A907" s="165" t="s">
        <v>783</v>
      </c>
      <c r="B907" s="166"/>
      <c r="C907" s="168">
        <v>0</v>
      </c>
      <c r="D907" s="167" t="e">
        <f t="shared" si="14"/>
        <v>#DIV/0!</v>
      </c>
    </row>
    <row r="908" spans="1:4" ht="16.5" customHeight="1">
      <c r="A908" s="165" t="s">
        <v>784</v>
      </c>
      <c r="B908" s="166">
        <v>2258</v>
      </c>
      <c r="C908" s="168">
        <v>2134</v>
      </c>
      <c r="D908" s="167">
        <f t="shared" si="14"/>
        <v>94.50841452612931</v>
      </c>
    </row>
    <row r="909" spans="1:4" ht="16.5" customHeight="1">
      <c r="A909" s="165" t="s">
        <v>785</v>
      </c>
      <c r="B909" s="168">
        <v>6171</v>
      </c>
      <c r="C909" s="168">
        <f>SUM(C910:C936)</f>
        <v>3530</v>
      </c>
      <c r="D909" s="167">
        <f t="shared" si="14"/>
        <v>57.20304650785935</v>
      </c>
    </row>
    <row r="910" spans="1:4" ht="16.5" customHeight="1">
      <c r="A910" s="165" t="s">
        <v>92</v>
      </c>
      <c r="B910" s="166">
        <v>784</v>
      </c>
      <c r="C910" s="168">
        <v>781</v>
      </c>
      <c r="D910" s="167">
        <f t="shared" si="14"/>
        <v>99.61734693877551</v>
      </c>
    </row>
    <row r="911" spans="1:4" ht="16.5" customHeight="1">
      <c r="A911" s="165" t="s">
        <v>93</v>
      </c>
      <c r="B911" s="166">
        <v>0</v>
      </c>
      <c r="C911" s="168">
        <v>0</v>
      </c>
      <c r="D911" s="167" t="e">
        <f t="shared" si="14"/>
        <v>#DIV/0!</v>
      </c>
    </row>
    <row r="912" spans="1:4" ht="16.5" customHeight="1">
      <c r="A912" s="165" t="s">
        <v>94</v>
      </c>
      <c r="B912" s="166">
        <v>0</v>
      </c>
      <c r="C912" s="168">
        <v>0</v>
      </c>
      <c r="D912" s="167" t="e">
        <f t="shared" si="14"/>
        <v>#DIV/0!</v>
      </c>
    </row>
    <row r="913" spans="1:4" ht="16.5" customHeight="1">
      <c r="A913" s="165" t="s">
        <v>786</v>
      </c>
      <c r="B913" s="166">
        <v>636</v>
      </c>
      <c r="C913" s="168">
        <v>600</v>
      </c>
      <c r="D913" s="167">
        <f t="shared" si="14"/>
        <v>94.33962264150944</v>
      </c>
    </row>
    <row r="914" spans="1:4" ht="16.5" customHeight="1">
      <c r="A914" s="165" t="s">
        <v>787</v>
      </c>
      <c r="B914" s="166">
        <v>285</v>
      </c>
      <c r="C914" s="168">
        <v>699</v>
      </c>
      <c r="D914" s="167">
        <f t="shared" si="14"/>
        <v>245.26315789473685</v>
      </c>
    </row>
    <row r="915" spans="1:4" ht="16.5" customHeight="1">
      <c r="A915" s="165" t="s">
        <v>788</v>
      </c>
      <c r="B915" s="166">
        <v>110</v>
      </c>
      <c r="C915" s="168">
        <v>5</v>
      </c>
      <c r="D915" s="167">
        <f t="shared" si="14"/>
        <v>4.545454545454546</v>
      </c>
    </row>
    <row r="916" spans="1:4" ht="16.5" customHeight="1">
      <c r="A916" s="165" t="s">
        <v>789</v>
      </c>
      <c r="B916" s="166">
        <v>83</v>
      </c>
      <c r="C916" s="168">
        <v>0</v>
      </c>
      <c r="D916" s="167">
        <f t="shared" si="14"/>
        <v>0</v>
      </c>
    </row>
    <row r="917" spans="1:4" ht="16.5" customHeight="1">
      <c r="A917" s="165" t="s">
        <v>790</v>
      </c>
      <c r="B917" s="166">
        <v>0</v>
      </c>
      <c r="C917" s="168">
        <v>214</v>
      </c>
      <c r="D917" s="167" t="e">
        <f t="shared" si="14"/>
        <v>#DIV/0!</v>
      </c>
    </row>
    <row r="918" spans="1:4" ht="16.5" customHeight="1">
      <c r="A918" s="165" t="s">
        <v>791</v>
      </c>
      <c r="B918" s="166">
        <v>105</v>
      </c>
      <c r="C918" s="168">
        <v>20</v>
      </c>
      <c r="D918" s="167">
        <f t="shared" si="14"/>
        <v>19.047619047619047</v>
      </c>
    </row>
    <row r="919" spans="1:4" ht="16.5" customHeight="1">
      <c r="A919" s="165" t="s">
        <v>792</v>
      </c>
      <c r="B919" s="166">
        <v>0</v>
      </c>
      <c r="C919" s="168">
        <v>0</v>
      </c>
      <c r="D919" s="167" t="e">
        <f t="shared" si="14"/>
        <v>#DIV/0!</v>
      </c>
    </row>
    <row r="920" spans="1:4" ht="16.5" customHeight="1">
      <c r="A920" s="165" t="s">
        <v>793</v>
      </c>
      <c r="B920" s="166">
        <v>0</v>
      </c>
      <c r="C920" s="168">
        <v>10</v>
      </c>
      <c r="D920" s="167" t="e">
        <f t="shared" si="14"/>
        <v>#DIV/0!</v>
      </c>
    </row>
    <row r="921" spans="1:4" ht="16.5" customHeight="1">
      <c r="A921" s="165" t="s">
        <v>794</v>
      </c>
      <c r="B921" s="166">
        <v>0</v>
      </c>
      <c r="C921" s="168">
        <v>0</v>
      </c>
      <c r="D921" s="167" t="e">
        <f t="shared" si="14"/>
        <v>#DIV/0!</v>
      </c>
    </row>
    <row r="922" spans="1:4" ht="16.5" customHeight="1">
      <c r="A922" s="165" t="s">
        <v>795</v>
      </c>
      <c r="B922" s="166">
        <v>6</v>
      </c>
      <c r="C922" s="168">
        <v>12</v>
      </c>
      <c r="D922" s="167">
        <f t="shared" si="14"/>
        <v>200</v>
      </c>
    </row>
    <row r="923" spans="1:4" ht="16.5" customHeight="1">
      <c r="A923" s="165" t="s">
        <v>796</v>
      </c>
      <c r="B923" s="166">
        <v>0</v>
      </c>
      <c r="C923" s="168">
        <v>0</v>
      </c>
      <c r="D923" s="167" t="e">
        <f t="shared" si="14"/>
        <v>#DIV/0!</v>
      </c>
    </row>
    <row r="924" spans="1:4" ht="16.5" customHeight="1">
      <c r="A924" s="165" t="s">
        <v>797</v>
      </c>
      <c r="B924" s="166">
        <v>0</v>
      </c>
      <c r="C924" s="168">
        <v>0</v>
      </c>
      <c r="D924" s="167" t="e">
        <f t="shared" si="14"/>
        <v>#DIV/0!</v>
      </c>
    </row>
    <row r="925" spans="1:4" ht="16.5" customHeight="1">
      <c r="A925" s="165" t="s">
        <v>798</v>
      </c>
      <c r="B925" s="166">
        <v>0</v>
      </c>
      <c r="C925" s="168">
        <v>0</v>
      </c>
      <c r="D925" s="167" t="e">
        <f t="shared" si="14"/>
        <v>#DIV/0!</v>
      </c>
    </row>
    <row r="926" spans="1:4" ht="16.5" customHeight="1">
      <c r="A926" s="165" t="s">
        <v>799</v>
      </c>
      <c r="B926" s="166">
        <v>0</v>
      </c>
      <c r="C926" s="168">
        <v>0</v>
      </c>
      <c r="D926" s="167" t="e">
        <f t="shared" si="14"/>
        <v>#DIV/0!</v>
      </c>
    </row>
    <row r="927" spans="1:4" ht="16.5" customHeight="1">
      <c r="A927" s="165" t="s">
        <v>800</v>
      </c>
      <c r="B927" s="166">
        <v>0</v>
      </c>
      <c r="C927" s="168">
        <v>0</v>
      </c>
      <c r="D927" s="167" t="e">
        <f t="shared" si="14"/>
        <v>#DIV/0!</v>
      </c>
    </row>
    <row r="928" spans="1:4" ht="16.5" customHeight="1">
      <c r="A928" s="165" t="s">
        <v>801</v>
      </c>
      <c r="B928" s="166">
        <v>0</v>
      </c>
      <c r="C928" s="168">
        <v>0</v>
      </c>
      <c r="D928" s="167" t="e">
        <f t="shared" si="14"/>
        <v>#DIV/0!</v>
      </c>
    </row>
    <row r="929" spans="1:4" ht="16.5" customHeight="1">
      <c r="A929" s="165" t="s">
        <v>802</v>
      </c>
      <c r="B929" s="166">
        <v>0</v>
      </c>
      <c r="C929" s="168">
        <v>0</v>
      </c>
      <c r="D929" s="167" t="e">
        <f t="shared" si="14"/>
        <v>#DIV/0!</v>
      </c>
    </row>
    <row r="930" spans="1:4" ht="16.5" customHeight="1">
      <c r="A930" s="165" t="s">
        <v>803</v>
      </c>
      <c r="B930" s="166">
        <v>0</v>
      </c>
      <c r="C930" s="168">
        <v>0</v>
      </c>
      <c r="D930" s="167" t="e">
        <f t="shared" si="14"/>
        <v>#DIV/0!</v>
      </c>
    </row>
    <row r="931" spans="1:4" ht="16.5" customHeight="1">
      <c r="A931" s="165" t="s">
        <v>804</v>
      </c>
      <c r="B931" s="166">
        <v>0</v>
      </c>
      <c r="C931" s="168">
        <v>0</v>
      </c>
      <c r="D931" s="167" t="e">
        <f t="shared" si="14"/>
        <v>#DIV/0!</v>
      </c>
    </row>
    <row r="932" spans="1:4" ht="16.5" customHeight="1">
      <c r="A932" s="165" t="s">
        <v>805</v>
      </c>
      <c r="B932" s="166">
        <v>0</v>
      </c>
      <c r="C932" s="168">
        <v>0</v>
      </c>
      <c r="D932" s="167" t="e">
        <f t="shared" si="14"/>
        <v>#DIV/0!</v>
      </c>
    </row>
    <row r="933" spans="1:4" ht="16.5" customHeight="1">
      <c r="A933" s="165" t="s">
        <v>806</v>
      </c>
      <c r="B933" s="166">
        <v>0</v>
      </c>
      <c r="C933" s="168">
        <v>0</v>
      </c>
      <c r="D933" s="167" t="e">
        <f t="shared" si="14"/>
        <v>#DIV/0!</v>
      </c>
    </row>
    <row r="934" spans="1:4" ht="16.5" customHeight="1">
      <c r="A934" s="165" t="s">
        <v>807</v>
      </c>
      <c r="B934" s="166">
        <v>0</v>
      </c>
      <c r="C934" s="168">
        <v>0</v>
      </c>
      <c r="D934" s="167" t="e">
        <f t="shared" si="14"/>
        <v>#DIV/0!</v>
      </c>
    </row>
    <row r="935" spans="1:4" ht="16.5" customHeight="1">
      <c r="A935" s="165" t="s">
        <v>808</v>
      </c>
      <c r="B935" s="166">
        <v>35</v>
      </c>
      <c r="C935" s="168">
        <v>70</v>
      </c>
      <c r="D935" s="167">
        <f t="shared" si="14"/>
        <v>200</v>
      </c>
    </row>
    <row r="936" spans="1:4" ht="16.5" customHeight="1">
      <c r="A936" s="165" t="s">
        <v>809</v>
      </c>
      <c r="B936" s="166">
        <v>4127</v>
      </c>
      <c r="C936" s="168">
        <v>1119</v>
      </c>
      <c r="D936" s="167">
        <f t="shared" si="14"/>
        <v>27.11412648412891</v>
      </c>
    </row>
    <row r="937" spans="1:4" ht="16.5" customHeight="1">
      <c r="A937" s="165" t="s">
        <v>810</v>
      </c>
      <c r="B937" s="168">
        <v>10560</v>
      </c>
      <c r="C937" s="168">
        <f>SUM(C938:C963)</f>
        <v>15078</v>
      </c>
      <c r="D937" s="167">
        <f t="shared" si="14"/>
        <v>142.7840909090909</v>
      </c>
    </row>
    <row r="938" spans="1:4" ht="16.5" customHeight="1">
      <c r="A938" s="165" t="s">
        <v>92</v>
      </c>
      <c r="B938" s="166">
        <v>874</v>
      </c>
      <c r="C938" s="168">
        <v>918</v>
      </c>
      <c r="D938" s="167">
        <f t="shared" si="14"/>
        <v>105.03432494279177</v>
      </c>
    </row>
    <row r="939" spans="1:4" ht="16.5" customHeight="1">
      <c r="A939" s="165" t="s">
        <v>93</v>
      </c>
      <c r="B939" s="74">
        <v>0</v>
      </c>
      <c r="C939" s="168">
        <v>0</v>
      </c>
      <c r="D939" s="167" t="e">
        <f t="shared" si="14"/>
        <v>#DIV/0!</v>
      </c>
    </row>
    <row r="940" spans="1:4" ht="16.5" customHeight="1">
      <c r="A940" s="165" t="s">
        <v>94</v>
      </c>
      <c r="B940" s="74">
        <v>8</v>
      </c>
      <c r="C940" s="168">
        <v>0</v>
      </c>
      <c r="D940" s="167">
        <f t="shared" si="14"/>
        <v>0</v>
      </c>
    </row>
    <row r="941" spans="1:4" ht="16.5" customHeight="1">
      <c r="A941" s="165" t="s">
        <v>811</v>
      </c>
      <c r="B941" s="74">
        <v>219</v>
      </c>
      <c r="C941" s="168">
        <v>0</v>
      </c>
      <c r="D941" s="167">
        <f t="shared" si="14"/>
        <v>0</v>
      </c>
    </row>
    <row r="942" spans="1:4" ht="16.5" customHeight="1">
      <c r="A942" s="165" t="s">
        <v>812</v>
      </c>
      <c r="B942" s="166">
        <v>2368</v>
      </c>
      <c r="C942" s="168">
        <v>9062</v>
      </c>
      <c r="D942" s="167">
        <f t="shared" si="14"/>
        <v>382.6858108108108</v>
      </c>
    </row>
    <row r="943" spans="1:4" ht="16.5" customHeight="1">
      <c r="A943" s="165" t="s">
        <v>813</v>
      </c>
      <c r="B943" s="166">
        <v>1374</v>
      </c>
      <c r="C943" s="168">
        <v>1234</v>
      </c>
      <c r="D943" s="167">
        <f t="shared" si="14"/>
        <v>89.8107714701601</v>
      </c>
    </row>
    <row r="944" spans="1:4" ht="16.5" customHeight="1">
      <c r="A944" s="165" t="s">
        <v>814</v>
      </c>
      <c r="B944" s="166">
        <v>0</v>
      </c>
      <c r="C944" s="168">
        <v>0</v>
      </c>
      <c r="D944" s="167" t="e">
        <f t="shared" si="14"/>
        <v>#DIV/0!</v>
      </c>
    </row>
    <row r="945" spans="1:4" ht="16.5" customHeight="1">
      <c r="A945" s="165" t="s">
        <v>815</v>
      </c>
      <c r="B945" s="166">
        <v>903</v>
      </c>
      <c r="C945" s="168">
        <v>193</v>
      </c>
      <c r="D945" s="167">
        <f t="shared" si="14"/>
        <v>21.373200442967885</v>
      </c>
    </row>
    <row r="946" spans="1:4" ht="16.5" customHeight="1">
      <c r="A946" s="165" t="s">
        <v>816</v>
      </c>
      <c r="B946" s="74">
        <v>24</v>
      </c>
      <c r="C946" s="168">
        <v>0</v>
      </c>
      <c r="D946" s="167">
        <f t="shared" si="14"/>
        <v>0</v>
      </c>
    </row>
    <row r="947" spans="1:4" ht="16.5" customHeight="1">
      <c r="A947" s="165" t="s">
        <v>817</v>
      </c>
      <c r="B947" s="166">
        <v>262</v>
      </c>
      <c r="C947" s="168">
        <v>595</v>
      </c>
      <c r="D947" s="167">
        <f t="shared" si="14"/>
        <v>227.09923664122135</v>
      </c>
    </row>
    <row r="948" spans="1:4" ht="16.5" customHeight="1">
      <c r="A948" s="165" t="s">
        <v>818</v>
      </c>
      <c r="B948" s="166">
        <v>627</v>
      </c>
      <c r="C948" s="168">
        <v>255</v>
      </c>
      <c r="D948" s="167">
        <f t="shared" si="14"/>
        <v>40.66985645933015</v>
      </c>
    </row>
    <row r="949" spans="1:4" ht="16.5" customHeight="1">
      <c r="A949" s="165" t="s">
        <v>819</v>
      </c>
      <c r="B949" s="74">
        <v>70</v>
      </c>
      <c r="C949" s="168">
        <v>0</v>
      </c>
      <c r="D949" s="167">
        <f t="shared" si="14"/>
        <v>0</v>
      </c>
    </row>
    <row r="950" spans="1:4" ht="16.5" customHeight="1">
      <c r="A950" s="165" t="s">
        <v>820</v>
      </c>
      <c r="B950" s="166">
        <v>70</v>
      </c>
      <c r="C950" s="168">
        <v>120</v>
      </c>
      <c r="D950" s="167">
        <f t="shared" si="14"/>
        <v>171.42857142857142</v>
      </c>
    </row>
    <row r="951" spans="1:4" ht="16.5" customHeight="1">
      <c r="A951" s="165" t="s">
        <v>821</v>
      </c>
      <c r="B951" s="166">
        <v>180</v>
      </c>
      <c r="C951" s="168">
        <v>150</v>
      </c>
      <c r="D951" s="167">
        <f t="shared" si="14"/>
        <v>83.33333333333334</v>
      </c>
    </row>
    <row r="952" spans="1:4" ht="16.5" customHeight="1">
      <c r="A952" s="165" t="s">
        <v>822</v>
      </c>
      <c r="B952" s="74">
        <v>160</v>
      </c>
      <c r="C952" s="168">
        <v>0</v>
      </c>
      <c r="D952" s="167">
        <f t="shared" si="14"/>
        <v>0</v>
      </c>
    </row>
    <row r="953" spans="1:4" ht="16.5" customHeight="1">
      <c r="A953" s="165" t="s">
        <v>823</v>
      </c>
      <c r="B953" s="166">
        <v>400</v>
      </c>
      <c r="C953" s="168">
        <v>10</v>
      </c>
      <c r="D953" s="167">
        <f t="shared" si="14"/>
        <v>2.5</v>
      </c>
    </row>
    <row r="954" spans="1:4" ht="16.5" customHeight="1">
      <c r="A954" s="165" t="s">
        <v>824</v>
      </c>
      <c r="B954" s="166">
        <v>25</v>
      </c>
      <c r="C954" s="168">
        <v>0</v>
      </c>
      <c r="D954" s="167">
        <f t="shared" si="14"/>
        <v>0</v>
      </c>
    </row>
    <row r="955" spans="1:4" ht="16.5" customHeight="1">
      <c r="A955" s="165" t="s">
        <v>825</v>
      </c>
      <c r="B955" s="74">
        <v>0</v>
      </c>
      <c r="C955" s="168">
        <v>0</v>
      </c>
      <c r="D955" s="167" t="e">
        <f t="shared" si="14"/>
        <v>#DIV/0!</v>
      </c>
    </row>
    <row r="956" spans="1:4" ht="16.5" customHeight="1">
      <c r="A956" s="165" t="s">
        <v>826</v>
      </c>
      <c r="B956" s="74">
        <v>0</v>
      </c>
      <c r="C956" s="168">
        <v>0</v>
      </c>
      <c r="D956" s="167" t="e">
        <f t="shared" si="14"/>
        <v>#DIV/0!</v>
      </c>
    </row>
    <row r="957" spans="1:4" ht="16.5" customHeight="1">
      <c r="A957" s="165" t="s">
        <v>827</v>
      </c>
      <c r="B957" s="74">
        <v>0</v>
      </c>
      <c r="C957" s="168">
        <v>0</v>
      </c>
      <c r="D957" s="167" t="e">
        <f t="shared" si="14"/>
        <v>#DIV/0!</v>
      </c>
    </row>
    <row r="958" spans="1:4" ht="16.5" customHeight="1">
      <c r="A958" s="165" t="s">
        <v>828</v>
      </c>
      <c r="B958" s="74">
        <v>0</v>
      </c>
      <c r="C958" s="168">
        <v>0</v>
      </c>
      <c r="D958" s="167" t="e">
        <f t="shared" si="14"/>
        <v>#DIV/0!</v>
      </c>
    </row>
    <row r="959" spans="1:4" ht="16.5" customHeight="1">
      <c r="A959" s="165" t="s">
        <v>829</v>
      </c>
      <c r="B959" s="74">
        <v>30</v>
      </c>
      <c r="C959" s="168">
        <v>0</v>
      </c>
      <c r="D959" s="167">
        <f t="shared" si="14"/>
        <v>0</v>
      </c>
    </row>
    <row r="960" spans="1:4" ht="16.5" customHeight="1">
      <c r="A960" s="165" t="s">
        <v>802</v>
      </c>
      <c r="B960" s="74">
        <v>0</v>
      </c>
      <c r="C960" s="168">
        <v>0</v>
      </c>
      <c r="D960" s="167" t="e">
        <f t="shared" si="14"/>
        <v>#DIV/0!</v>
      </c>
    </row>
    <row r="961" spans="1:4" ht="16.5" customHeight="1">
      <c r="A961" s="165" t="s">
        <v>830</v>
      </c>
      <c r="B961" s="74">
        <v>0</v>
      </c>
      <c r="C961" s="168">
        <v>0</v>
      </c>
      <c r="D961" s="167" t="e">
        <f t="shared" si="14"/>
        <v>#DIV/0!</v>
      </c>
    </row>
    <row r="962" spans="1:4" ht="16.5" customHeight="1">
      <c r="A962" s="165" t="s">
        <v>831</v>
      </c>
      <c r="B962" s="166">
        <v>0</v>
      </c>
      <c r="C962" s="168">
        <v>100</v>
      </c>
      <c r="D962" s="167" t="e">
        <f t="shared" si="14"/>
        <v>#DIV/0!</v>
      </c>
    </row>
    <row r="963" spans="1:4" ht="16.5" customHeight="1">
      <c r="A963" s="165" t="s">
        <v>832</v>
      </c>
      <c r="B963" s="166">
        <v>2966</v>
      </c>
      <c r="C963" s="168">
        <v>2441</v>
      </c>
      <c r="D963" s="167">
        <f t="shared" si="14"/>
        <v>82.2993931220499</v>
      </c>
    </row>
    <row r="964" spans="1:4" ht="16.5" customHeight="1">
      <c r="A964" s="165" t="s">
        <v>833</v>
      </c>
      <c r="B964" s="74">
        <v>0</v>
      </c>
      <c r="C964" s="168">
        <f>SUM(C965:C974)</f>
        <v>0</v>
      </c>
      <c r="D964" s="167" t="e">
        <f t="shared" si="14"/>
        <v>#DIV/0!</v>
      </c>
    </row>
    <row r="965" spans="1:4" ht="16.5" customHeight="1">
      <c r="A965" s="165" t="s">
        <v>92</v>
      </c>
      <c r="B965" s="74">
        <v>0</v>
      </c>
      <c r="C965" s="168">
        <v>0</v>
      </c>
      <c r="D965" s="167" t="e">
        <f aca="true" t="shared" si="15" ref="D965:D1028">C965/B965*100</f>
        <v>#DIV/0!</v>
      </c>
    </row>
    <row r="966" spans="1:4" ht="16.5" customHeight="1">
      <c r="A966" s="165" t="s">
        <v>93</v>
      </c>
      <c r="B966" s="74">
        <v>0</v>
      </c>
      <c r="C966" s="168">
        <v>0</v>
      </c>
      <c r="D966" s="167" t="e">
        <f t="shared" si="15"/>
        <v>#DIV/0!</v>
      </c>
    </row>
    <row r="967" spans="1:4" ht="16.5" customHeight="1">
      <c r="A967" s="165" t="s">
        <v>94</v>
      </c>
      <c r="B967" s="74">
        <v>0</v>
      </c>
      <c r="C967" s="168">
        <v>0</v>
      </c>
      <c r="D967" s="167" t="e">
        <f t="shared" si="15"/>
        <v>#DIV/0!</v>
      </c>
    </row>
    <row r="968" spans="1:4" ht="16.5" customHeight="1">
      <c r="A968" s="165" t="s">
        <v>834</v>
      </c>
      <c r="B968" s="74">
        <v>0</v>
      </c>
      <c r="C968" s="168">
        <v>0</v>
      </c>
      <c r="D968" s="167" t="e">
        <f t="shared" si="15"/>
        <v>#DIV/0!</v>
      </c>
    </row>
    <row r="969" spans="1:4" ht="16.5" customHeight="1">
      <c r="A969" s="165" t="s">
        <v>835</v>
      </c>
      <c r="B969" s="74">
        <v>0</v>
      </c>
      <c r="C969" s="168">
        <v>0</v>
      </c>
      <c r="D969" s="167" t="e">
        <f t="shared" si="15"/>
        <v>#DIV/0!</v>
      </c>
    </row>
    <row r="970" spans="1:4" ht="16.5" customHeight="1">
      <c r="A970" s="165" t="s">
        <v>836</v>
      </c>
      <c r="B970" s="74">
        <v>0</v>
      </c>
      <c r="C970" s="168">
        <v>0</v>
      </c>
      <c r="D970" s="167" t="e">
        <f t="shared" si="15"/>
        <v>#DIV/0!</v>
      </c>
    </row>
    <row r="971" spans="1:4" ht="16.5" customHeight="1">
      <c r="A971" s="165" t="s">
        <v>837</v>
      </c>
      <c r="B971" s="74">
        <v>0</v>
      </c>
      <c r="C971" s="168">
        <v>0</v>
      </c>
      <c r="D971" s="167" t="e">
        <f t="shared" si="15"/>
        <v>#DIV/0!</v>
      </c>
    </row>
    <row r="972" spans="1:4" ht="16.5" customHeight="1">
      <c r="A972" s="165" t="s">
        <v>838</v>
      </c>
      <c r="B972" s="74">
        <v>0</v>
      </c>
      <c r="C972" s="168">
        <v>0</v>
      </c>
      <c r="D972" s="167" t="e">
        <f t="shared" si="15"/>
        <v>#DIV/0!</v>
      </c>
    </row>
    <row r="973" spans="1:4" ht="16.5" customHeight="1">
      <c r="A973" s="165" t="s">
        <v>839</v>
      </c>
      <c r="B973" s="74">
        <v>0</v>
      </c>
      <c r="C973" s="168">
        <v>0</v>
      </c>
      <c r="D973" s="167" t="e">
        <f t="shared" si="15"/>
        <v>#DIV/0!</v>
      </c>
    </row>
    <row r="974" spans="1:4" ht="16.5" customHeight="1">
      <c r="A974" s="165" t="s">
        <v>840</v>
      </c>
      <c r="B974" s="74">
        <v>0</v>
      </c>
      <c r="C974" s="168">
        <v>0</v>
      </c>
      <c r="D974" s="167" t="e">
        <f t="shared" si="15"/>
        <v>#DIV/0!</v>
      </c>
    </row>
    <row r="975" spans="1:4" ht="16.5" customHeight="1">
      <c r="A975" s="165" t="s">
        <v>841</v>
      </c>
      <c r="B975" s="168">
        <v>33316</v>
      </c>
      <c r="C975" s="168">
        <f>SUM(C976:C985)</f>
        <v>2361</v>
      </c>
      <c r="D975" s="167">
        <f t="shared" si="15"/>
        <v>7.086685076239645</v>
      </c>
    </row>
    <row r="976" spans="1:4" ht="16.5" customHeight="1">
      <c r="A976" s="165" t="s">
        <v>92</v>
      </c>
      <c r="B976" s="166">
        <v>248</v>
      </c>
      <c r="C976" s="168">
        <v>1022</v>
      </c>
      <c r="D976" s="167">
        <f t="shared" si="15"/>
        <v>412.0967741935484</v>
      </c>
    </row>
    <row r="977" spans="1:4" ht="16.5" customHeight="1">
      <c r="A977" s="165" t="s">
        <v>93</v>
      </c>
      <c r="B977" s="166">
        <v>0</v>
      </c>
      <c r="C977" s="168">
        <v>0</v>
      </c>
      <c r="D977" s="167" t="e">
        <f t="shared" si="15"/>
        <v>#DIV/0!</v>
      </c>
    </row>
    <row r="978" spans="1:4" ht="16.5" customHeight="1">
      <c r="A978" s="165" t="s">
        <v>94</v>
      </c>
      <c r="B978" s="166">
        <v>0</v>
      </c>
      <c r="C978" s="168">
        <v>0</v>
      </c>
      <c r="D978" s="167" t="e">
        <f t="shared" si="15"/>
        <v>#DIV/0!</v>
      </c>
    </row>
    <row r="979" spans="1:4" ht="16.5" customHeight="1">
      <c r="A979" s="165" t="s">
        <v>842</v>
      </c>
      <c r="B979" s="166">
        <v>32647</v>
      </c>
      <c r="C979" s="168">
        <v>0</v>
      </c>
      <c r="D979" s="167">
        <f t="shared" si="15"/>
        <v>0</v>
      </c>
    </row>
    <row r="980" spans="1:4" ht="16.5" customHeight="1">
      <c r="A980" s="165" t="s">
        <v>843</v>
      </c>
      <c r="B980" s="166">
        <v>100</v>
      </c>
      <c r="C980" s="168">
        <v>0</v>
      </c>
      <c r="D980" s="167">
        <f t="shared" si="15"/>
        <v>0</v>
      </c>
    </row>
    <row r="981" spans="1:4" ht="16.5" customHeight="1">
      <c r="A981" s="165" t="s">
        <v>844</v>
      </c>
      <c r="B981" s="166">
        <v>0</v>
      </c>
      <c r="C981" s="168">
        <v>0</v>
      </c>
      <c r="D981" s="167" t="e">
        <f t="shared" si="15"/>
        <v>#DIV/0!</v>
      </c>
    </row>
    <row r="982" spans="1:4" ht="16.5" customHeight="1">
      <c r="A982" s="165" t="s">
        <v>845</v>
      </c>
      <c r="B982" s="166">
        <v>0</v>
      </c>
      <c r="C982" s="168">
        <v>0</v>
      </c>
      <c r="D982" s="167" t="e">
        <f t="shared" si="15"/>
        <v>#DIV/0!</v>
      </c>
    </row>
    <row r="983" spans="1:4" ht="16.5" customHeight="1">
      <c r="A983" s="165" t="s">
        <v>846</v>
      </c>
      <c r="B983" s="166">
        <v>0</v>
      </c>
      <c r="C983" s="168">
        <v>0</v>
      </c>
      <c r="D983" s="167" t="e">
        <f t="shared" si="15"/>
        <v>#DIV/0!</v>
      </c>
    </row>
    <row r="984" spans="1:4" ht="16.5" customHeight="1">
      <c r="A984" s="165" t="s">
        <v>847</v>
      </c>
      <c r="B984" s="166">
        <v>0</v>
      </c>
      <c r="C984" s="168">
        <v>0</v>
      </c>
      <c r="D984" s="167" t="e">
        <f t="shared" si="15"/>
        <v>#DIV/0!</v>
      </c>
    </row>
    <row r="985" spans="1:4" ht="16.5" customHeight="1">
      <c r="A985" s="165" t="s">
        <v>848</v>
      </c>
      <c r="B985" s="166">
        <v>321</v>
      </c>
      <c r="C985" s="168">
        <v>1339</v>
      </c>
      <c r="D985" s="167">
        <f t="shared" si="15"/>
        <v>417.1339563862928</v>
      </c>
    </row>
    <row r="986" spans="1:4" ht="16.5" customHeight="1">
      <c r="A986" s="165" t="s">
        <v>849</v>
      </c>
      <c r="B986" s="168">
        <v>1150</v>
      </c>
      <c r="C986" s="168">
        <f>SUM(C987:C991)</f>
        <v>1024</v>
      </c>
      <c r="D986" s="167">
        <f t="shared" si="15"/>
        <v>89.04347826086956</v>
      </c>
    </row>
    <row r="987" spans="1:4" ht="16.5" customHeight="1">
      <c r="A987" s="165" t="s">
        <v>424</v>
      </c>
      <c r="B987" s="166">
        <v>262</v>
      </c>
      <c r="C987" s="168">
        <v>200</v>
      </c>
      <c r="D987" s="167">
        <f t="shared" si="15"/>
        <v>76.33587786259542</v>
      </c>
    </row>
    <row r="988" spans="1:4" ht="16.5" customHeight="1">
      <c r="A988" s="165" t="s">
        <v>850</v>
      </c>
      <c r="B988" s="166">
        <v>336</v>
      </c>
      <c r="C988" s="168">
        <v>366</v>
      </c>
      <c r="D988" s="167">
        <f t="shared" si="15"/>
        <v>108.92857142857142</v>
      </c>
    </row>
    <row r="989" spans="1:4" ht="16.5" customHeight="1">
      <c r="A989" s="165" t="s">
        <v>851</v>
      </c>
      <c r="B989" s="166">
        <v>481</v>
      </c>
      <c r="C989" s="168">
        <v>458</v>
      </c>
      <c r="D989" s="167">
        <f t="shared" si="15"/>
        <v>95.21829521829522</v>
      </c>
    </row>
    <row r="990" spans="1:4" ht="16.5" customHeight="1">
      <c r="A990" s="165" t="s">
        <v>852</v>
      </c>
      <c r="B990" s="166">
        <v>0</v>
      </c>
      <c r="C990" s="168">
        <v>0</v>
      </c>
      <c r="D990" s="167" t="e">
        <f t="shared" si="15"/>
        <v>#DIV/0!</v>
      </c>
    </row>
    <row r="991" spans="1:4" ht="16.5" customHeight="1">
      <c r="A991" s="165" t="s">
        <v>853</v>
      </c>
      <c r="B991" s="166">
        <v>71</v>
      </c>
      <c r="C991" s="168">
        <v>0</v>
      </c>
      <c r="D991" s="167">
        <f t="shared" si="15"/>
        <v>0</v>
      </c>
    </row>
    <row r="992" spans="1:4" ht="16.5" customHeight="1">
      <c r="A992" s="165" t="s">
        <v>854</v>
      </c>
      <c r="B992" s="168">
        <v>0</v>
      </c>
      <c r="C992" s="168">
        <f>SUM(C993:C998)</f>
        <v>208</v>
      </c>
      <c r="D992" s="167" t="e">
        <f t="shared" si="15"/>
        <v>#DIV/0!</v>
      </c>
    </row>
    <row r="993" spans="1:4" ht="16.5" customHeight="1">
      <c r="A993" s="165" t="s">
        <v>855</v>
      </c>
      <c r="B993" s="166">
        <v>0</v>
      </c>
      <c r="C993" s="168">
        <v>153</v>
      </c>
      <c r="D993" s="167" t="e">
        <f t="shared" si="15"/>
        <v>#DIV/0!</v>
      </c>
    </row>
    <row r="994" spans="1:4" ht="16.5" customHeight="1">
      <c r="A994" s="165" t="s">
        <v>856</v>
      </c>
      <c r="B994" s="166">
        <v>0</v>
      </c>
      <c r="C994" s="168">
        <v>55</v>
      </c>
      <c r="D994" s="167" t="e">
        <f t="shared" si="15"/>
        <v>#DIV/0!</v>
      </c>
    </row>
    <row r="995" spans="1:4" ht="16.5" customHeight="1">
      <c r="A995" s="165" t="s">
        <v>857</v>
      </c>
      <c r="B995" s="74">
        <v>0</v>
      </c>
      <c r="C995" s="168">
        <v>0</v>
      </c>
      <c r="D995" s="167" t="e">
        <f t="shared" si="15"/>
        <v>#DIV/0!</v>
      </c>
    </row>
    <row r="996" spans="1:4" ht="16.5" customHeight="1">
      <c r="A996" s="165" t="s">
        <v>858</v>
      </c>
      <c r="B996" s="74">
        <v>0</v>
      </c>
      <c r="C996" s="168">
        <v>0</v>
      </c>
      <c r="D996" s="167" t="e">
        <f t="shared" si="15"/>
        <v>#DIV/0!</v>
      </c>
    </row>
    <row r="997" spans="1:4" ht="16.5" customHeight="1">
      <c r="A997" s="165" t="s">
        <v>859</v>
      </c>
      <c r="B997" s="74">
        <v>0</v>
      </c>
      <c r="C997" s="168">
        <v>0</v>
      </c>
      <c r="D997" s="167" t="e">
        <f t="shared" si="15"/>
        <v>#DIV/0!</v>
      </c>
    </row>
    <row r="998" spans="1:4" ht="16.5" customHeight="1">
      <c r="A998" s="165" t="s">
        <v>860</v>
      </c>
      <c r="B998" s="74">
        <v>0</v>
      </c>
      <c r="C998" s="168">
        <v>0</v>
      </c>
      <c r="D998" s="167" t="e">
        <f t="shared" si="15"/>
        <v>#DIV/0!</v>
      </c>
    </row>
    <row r="999" spans="1:4" ht="16.5" customHeight="1">
      <c r="A999" s="165" t="s">
        <v>861</v>
      </c>
      <c r="B999" s="168">
        <v>447</v>
      </c>
      <c r="C999" s="168">
        <f>SUM(C1000:C1005)</f>
        <v>12</v>
      </c>
      <c r="D999" s="167">
        <f t="shared" si="15"/>
        <v>2.684563758389262</v>
      </c>
    </row>
    <row r="1000" spans="1:4" ht="16.5" customHeight="1">
      <c r="A1000" s="165" t="s">
        <v>862</v>
      </c>
      <c r="B1000" s="166">
        <v>25</v>
      </c>
      <c r="C1000" s="168">
        <v>0</v>
      </c>
      <c r="D1000" s="167">
        <f t="shared" si="15"/>
        <v>0</v>
      </c>
    </row>
    <row r="1001" spans="1:4" ht="16.5" customHeight="1">
      <c r="A1001" s="165" t="s">
        <v>863</v>
      </c>
      <c r="B1001" s="166">
        <v>0</v>
      </c>
      <c r="C1001" s="168">
        <v>0</v>
      </c>
      <c r="D1001" s="167" t="e">
        <f t="shared" si="15"/>
        <v>#DIV/0!</v>
      </c>
    </row>
    <row r="1002" spans="1:4" ht="16.5" customHeight="1">
      <c r="A1002" s="165" t="s">
        <v>864</v>
      </c>
      <c r="B1002" s="74">
        <v>0</v>
      </c>
      <c r="C1002" s="168">
        <v>0</v>
      </c>
      <c r="D1002" s="167" t="e">
        <f t="shared" si="15"/>
        <v>#DIV/0!</v>
      </c>
    </row>
    <row r="1003" spans="1:4" ht="16.5" customHeight="1">
      <c r="A1003" s="165" t="s">
        <v>865</v>
      </c>
      <c r="B1003" s="74">
        <v>401</v>
      </c>
      <c r="C1003" s="168">
        <v>8</v>
      </c>
      <c r="D1003" s="167">
        <f t="shared" si="15"/>
        <v>1.99501246882793</v>
      </c>
    </row>
    <row r="1004" spans="1:4" ht="16.5" customHeight="1">
      <c r="A1004" s="165" t="s">
        <v>866</v>
      </c>
      <c r="B1004" s="74">
        <v>0</v>
      </c>
      <c r="C1004" s="168">
        <v>0</v>
      </c>
      <c r="D1004" s="167" t="e">
        <f t="shared" si="15"/>
        <v>#DIV/0!</v>
      </c>
    </row>
    <row r="1005" spans="1:4" ht="16.5" customHeight="1">
      <c r="A1005" s="165" t="s">
        <v>867</v>
      </c>
      <c r="B1005" s="74">
        <v>21</v>
      </c>
      <c r="C1005" s="168">
        <v>4</v>
      </c>
      <c r="D1005" s="167">
        <f t="shared" si="15"/>
        <v>19.047619047619047</v>
      </c>
    </row>
    <row r="1006" spans="1:4" ht="16.5" customHeight="1">
      <c r="A1006" s="165" t="s">
        <v>868</v>
      </c>
      <c r="B1006" s="74">
        <v>0</v>
      </c>
      <c r="C1006" s="168">
        <f>SUM(C1007:C1009)</f>
        <v>0</v>
      </c>
      <c r="D1006" s="167" t="e">
        <f t="shared" si="15"/>
        <v>#DIV/0!</v>
      </c>
    </row>
    <row r="1007" spans="1:4" ht="16.5" customHeight="1">
      <c r="A1007" s="165" t="s">
        <v>869</v>
      </c>
      <c r="B1007" s="74">
        <v>0</v>
      </c>
      <c r="C1007" s="168">
        <v>0</v>
      </c>
      <c r="D1007" s="167" t="e">
        <f t="shared" si="15"/>
        <v>#DIV/0!</v>
      </c>
    </row>
    <row r="1008" spans="1:4" ht="16.5" customHeight="1">
      <c r="A1008" s="165" t="s">
        <v>870</v>
      </c>
      <c r="B1008" s="74">
        <v>0</v>
      </c>
      <c r="C1008" s="168">
        <v>0</v>
      </c>
      <c r="D1008" s="167" t="e">
        <f t="shared" si="15"/>
        <v>#DIV/0!</v>
      </c>
    </row>
    <row r="1009" spans="1:4" ht="16.5" customHeight="1">
      <c r="A1009" s="165" t="s">
        <v>871</v>
      </c>
      <c r="B1009" s="74">
        <v>0</v>
      </c>
      <c r="C1009" s="168">
        <v>0</v>
      </c>
      <c r="D1009" s="167" t="e">
        <f t="shared" si="15"/>
        <v>#DIV/0!</v>
      </c>
    </row>
    <row r="1010" spans="1:4" ht="16.5" customHeight="1">
      <c r="A1010" s="165" t="s">
        <v>872</v>
      </c>
      <c r="B1010" s="168">
        <v>127</v>
      </c>
      <c r="C1010" s="168">
        <f>SUM(C1011:C1012)</f>
        <v>648</v>
      </c>
      <c r="D1010" s="167">
        <f t="shared" si="15"/>
        <v>510.23622047244095</v>
      </c>
    </row>
    <row r="1011" spans="1:4" ht="16.5" customHeight="1">
      <c r="A1011" s="165" t="s">
        <v>873</v>
      </c>
      <c r="B1011" s="74">
        <v>0</v>
      </c>
      <c r="C1011" s="168">
        <v>0</v>
      </c>
      <c r="D1011" s="167" t="e">
        <f t="shared" si="15"/>
        <v>#DIV/0!</v>
      </c>
    </row>
    <row r="1012" spans="1:4" ht="16.5" customHeight="1">
      <c r="A1012" s="165" t="s">
        <v>874</v>
      </c>
      <c r="B1012" s="166">
        <v>127</v>
      </c>
      <c r="C1012" s="168">
        <v>648</v>
      </c>
      <c r="D1012" s="167">
        <f t="shared" si="15"/>
        <v>510.23622047244095</v>
      </c>
    </row>
    <row r="1013" spans="1:4" ht="16.5" customHeight="1">
      <c r="A1013" s="165" t="s">
        <v>875</v>
      </c>
      <c r="B1013" s="168">
        <f>B1014+B1037+B1047+B1057+B1062+B1069+B1074</f>
        <v>33514</v>
      </c>
      <c r="C1013" s="168">
        <f>C1014+C1037+C1047+C1057+C1062+C1069+C1074</f>
        <v>53483</v>
      </c>
      <c r="D1013" s="167">
        <f t="shared" si="15"/>
        <v>159.58405442501643</v>
      </c>
    </row>
    <row r="1014" spans="1:4" ht="16.5" customHeight="1">
      <c r="A1014" s="165" t="s">
        <v>876</v>
      </c>
      <c r="B1014" s="168">
        <f>SUM(B1015:B1036)</f>
        <v>14782</v>
      </c>
      <c r="C1014" s="168">
        <f>SUM(C1015:C1036)</f>
        <v>45758</v>
      </c>
      <c r="D1014" s="167">
        <f t="shared" si="15"/>
        <v>309.55215803003654</v>
      </c>
    </row>
    <row r="1015" spans="1:4" ht="16.5" customHeight="1">
      <c r="A1015" s="165" t="s">
        <v>92</v>
      </c>
      <c r="B1015" s="166">
        <v>1842</v>
      </c>
      <c r="C1015" s="168">
        <v>2261</v>
      </c>
      <c r="D1015" s="167">
        <f t="shared" si="15"/>
        <v>122.7470141150923</v>
      </c>
    </row>
    <row r="1016" spans="1:4" ht="16.5" customHeight="1">
      <c r="A1016" s="165" t="s">
        <v>93</v>
      </c>
      <c r="B1016" s="166">
        <v>4298</v>
      </c>
      <c r="C1016" s="168">
        <v>3883</v>
      </c>
      <c r="D1016" s="167">
        <f t="shared" si="15"/>
        <v>90.3443462075384</v>
      </c>
    </row>
    <row r="1017" spans="1:4" ht="16.5" customHeight="1">
      <c r="A1017" s="165" t="s">
        <v>94</v>
      </c>
      <c r="B1017" s="74">
        <v>0</v>
      </c>
      <c r="C1017" s="168">
        <v>0</v>
      </c>
      <c r="D1017" s="167" t="e">
        <f t="shared" si="15"/>
        <v>#DIV/0!</v>
      </c>
    </row>
    <row r="1018" spans="1:4" ht="16.5" customHeight="1">
      <c r="A1018" s="165" t="s">
        <v>877</v>
      </c>
      <c r="B1018" s="166">
        <v>153</v>
      </c>
      <c r="C1018" s="168">
        <v>12794</v>
      </c>
      <c r="D1018" s="167">
        <f t="shared" si="15"/>
        <v>8362.091503267973</v>
      </c>
    </row>
    <row r="1019" spans="1:4" ht="16.5" customHeight="1">
      <c r="A1019" s="165" t="s">
        <v>878</v>
      </c>
      <c r="B1019" s="166">
        <v>0</v>
      </c>
      <c r="C1019" s="168">
        <v>1679</v>
      </c>
      <c r="D1019" s="167" t="e">
        <f t="shared" si="15"/>
        <v>#DIV/0!</v>
      </c>
    </row>
    <row r="1020" spans="1:4" ht="16.5" customHeight="1">
      <c r="A1020" s="165" t="s">
        <v>879</v>
      </c>
      <c r="B1020" s="74">
        <v>0</v>
      </c>
      <c r="C1020" s="168">
        <v>0</v>
      </c>
      <c r="D1020" s="167" t="e">
        <f t="shared" si="15"/>
        <v>#DIV/0!</v>
      </c>
    </row>
    <row r="1021" spans="1:4" ht="16.5" customHeight="1">
      <c r="A1021" s="165" t="s">
        <v>880</v>
      </c>
      <c r="B1021" s="74">
        <v>208</v>
      </c>
      <c r="C1021" s="168">
        <v>0</v>
      </c>
      <c r="D1021" s="167">
        <f t="shared" si="15"/>
        <v>0</v>
      </c>
    </row>
    <row r="1022" spans="1:4" ht="16.5" customHeight="1">
      <c r="A1022" s="165" t="s">
        <v>881</v>
      </c>
      <c r="B1022" s="74">
        <v>0</v>
      </c>
      <c r="C1022" s="168">
        <v>0</v>
      </c>
      <c r="D1022" s="167" t="e">
        <f t="shared" si="15"/>
        <v>#DIV/0!</v>
      </c>
    </row>
    <row r="1023" spans="1:4" ht="16.5" customHeight="1">
      <c r="A1023" s="165" t="s">
        <v>882</v>
      </c>
      <c r="B1023" s="166">
        <v>459</v>
      </c>
      <c r="C1023" s="168">
        <v>525</v>
      </c>
      <c r="D1023" s="167">
        <f t="shared" si="15"/>
        <v>114.37908496732025</v>
      </c>
    </row>
    <row r="1024" spans="1:4" ht="16.5" customHeight="1">
      <c r="A1024" s="165" t="s">
        <v>883</v>
      </c>
      <c r="B1024" s="74"/>
      <c r="C1024" s="168">
        <v>0</v>
      </c>
      <c r="D1024" s="167" t="e">
        <f t="shared" si="15"/>
        <v>#DIV/0!</v>
      </c>
    </row>
    <row r="1025" spans="1:4" ht="16.5" customHeight="1">
      <c r="A1025" s="165" t="s">
        <v>884</v>
      </c>
      <c r="B1025" s="74"/>
      <c r="C1025" s="168">
        <v>0</v>
      </c>
      <c r="D1025" s="167" t="e">
        <f t="shared" si="15"/>
        <v>#DIV/0!</v>
      </c>
    </row>
    <row r="1026" spans="1:4" ht="16.5" customHeight="1">
      <c r="A1026" s="165" t="s">
        <v>885</v>
      </c>
      <c r="B1026" s="166"/>
      <c r="C1026" s="168">
        <v>30</v>
      </c>
      <c r="D1026" s="167" t="e">
        <f t="shared" si="15"/>
        <v>#DIV/0!</v>
      </c>
    </row>
    <row r="1027" spans="1:4" ht="16.5" customHeight="1">
      <c r="A1027" s="165" t="s">
        <v>886</v>
      </c>
      <c r="B1027" s="74"/>
      <c r="C1027" s="168">
        <v>0</v>
      </c>
      <c r="D1027" s="167" t="e">
        <f t="shared" si="15"/>
        <v>#DIV/0!</v>
      </c>
    </row>
    <row r="1028" spans="1:4" ht="16.5" customHeight="1">
      <c r="A1028" s="165" t="s">
        <v>887</v>
      </c>
      <c r="B1028" s="74"/>
      <c r="C1028" s="168">
        <v>0</v>
      </c>
      <c r="D1028" s="167" t="e">
        <f t="shared" si="15"/>
        <v>#DIV/0!</v>
      </c>
    </row>
    <row r="1029" spans="1:4" ht="16.5" customHeight="1">
      <c r="A1029" s="165" t="s">
        <v>888</v>
      </c>
      <c r="B1029" s="74"/>
      <c r="C1029" s="168">
        <v>0</v>
      </c>
      <c r="D1029" s="167" t="e">
        <f aca="true" t="shared" si="16" ref="D1029:D1092">C1029/B1029*100</f>
        <v>#DIV/0!</v>
      </c>
    </row>
    <row r="1030" spans="1:4" ht="16.5" customHeight="1">
      <c r="A1030" s="165" t="s">
        <v>889</v>
      </c>
      <c r="B1030" s="74"/>
      <c r="C1030" s="168">
        <v>0</v>
      </c>
      <c r="D1030" s="167" t="e">
        <f t="shared" si="16"/>
        <v>#DIV/0!</v>
      </c>
    </row>
    <row r="1031" spans="1:4" ht="16.5" customHeight="1">
      <c r="A1031" s="165" t="s">
        <v>890</v>
      </c>
      <c r="B1031" s="166">
        <v>70</v>
      </c>
      <c r="C1031" s="168">
        <v>24</v>
      </c>
      <c r="D1031" s="167">
        <f t="shared" si="16"/>
        <v>34.285714285714285</v>
      </c>
    </row>
    <row r="1032" spans="1:4" ht="16.5" customHeight="1">
      <c r="A1032" s="165" t="s">
        <v>891</v>
      </c>
      <c r="B1032" s="74"/>
      <c r="C1032" s="168">
        <v>0</v>
      </c>
      <c r="D1032" s="167" t="e">
        <f t="shared" si="16"/>
        <v>#DIV/0!</v>
      </c>
    </row>
    <row r="1033" spans="1:4" ht="16.5" customHeight="1">
      <c r="A1033" s="165" t="s">
        <v>892</v>
      </c>
      <c r="B1033" s="74"/>
      <c r="C1033" s="168">
        <v>0</v>
      </c>
      <c r="D1033" s="167" t="e">
        <f t="shared" si="16"/>
        <v>#DIV/0!</v>
      </c>
    </row>
    <row r="1034" spans="1:4" ht="16.5" customHeight="1">
      <c r="A1034" s="165" t="s">
        <v>893</v>
      </c>
      <c r="B1034" s="74"/>
      <c r="C1034" s="168">
        <v>0</v>
      </c>
      <c r="D1034" s="167" t="e">
        <f t="shared" si="16"/>
        <v>#DIV/0!</v>
      </c>
    </row>
    <row r="1035" spans="1:4" ht="16.5" customHeight="1">
      <c r="A1035" s="165" t="s">
        <v>894</v>
      </c>
      <c r="B1035" s="166"/>
      <c r="C1035" s="168">
        <v>0</v>
      </c>
      <c r="D1035" s="167" t="e">
        <f t="shared" si="16"/>
        <v>#DIV/0!</v>
      </c>
    </row>
    <row r="1036" spans="1:4" ht="16.5" customHeight="1">
      <c r="A1036" s="165" t="s">
        <v>895</v>
      </c>
      <c r="B1036" s="168">
        <v>7752</v>
      </c>
      <c r="C1036" s="168">
        <v>24562</v>
      </c>
      <c r="D1036" s="167">
        <f t="shared" si="16"/>
        <v>316.8472652218782</v>
      </c>
    </row>
    <row r="1037" spans="1:4" ht="16.5" customHeight="1">
      <c r="A1037" s="165" t="s">
        <v>896</v>
      </c>
      <c r="B1037" s="168">
        <f>SUM(B1038:B1046)</f>
        <v>215</v>
      </c>
      <c r="C1037" s="168">
        <f>SUM(C1038:C1046)</f>
        <v>100</v>
      </c>
      <c r="D1037" s="167">
        <f t="shared" si="16"/>
        <v>46.51162790697674</v>
      </c>
    </row>
    <row r="1038" spans="1:4" ht="16.5" customHeight="1">
      <c r="A1038" s="165" t="s">
        <v>92</v>
      </c>
      <c r="B1038" s="166"/>
      <c r="C1038" s="168">
        <v>0</v>
      </c>
      <c r="D1038" s="167" t="e">
        <f t="shared" si="16"/>
        <v>#DIV/0!</v>
      </c>
    </row>
    <row r="1039" spans="1:4" ht="16.5" customHeight="1">
      <c r="A1039" s="165" t="s">
        <v>93</v>
      </c>
      <c r="B1039" s="74">
        <v>12</v>
      </c>
      <c r="C1039" s="168">
        <v>0</v>
      </c>
      <c r="D1039" s="167">
        <f t="shared" si="16"/>
        <v>0</v>
      </c>
    </row>
    <row r="1040" spans="1:4" ht="16.5" customHeight="1">
      <c r="A1040" s="165" t="s">
        <v>94</v>
      </c>
      <c r="B1040" s="74">
        <v>203</v>
      </c>
      <c r="C1040" s="168">
        <v>0</v>
      </c>
      <c r="D1040" s="167">
        <f t="shared" si="16"/>
        <v>0</v>
      </c>
    </row>
    <row r="1041" spans="1:4" ht="16.5" customHeight="1">
      <c r="A1041" s="165" t="s">
        <v>897</v>
      </c>
      <c r="B1041" s="74"/>
      <c r="C1041" s="168">
        <v>0</v>
      </c>
      <c r="D1041" s="167" t="e">
        <f t="shared" si="16"/>
        <v>#DIV/0!</v>
      </c>
    </row>
    <row r="1042" spans="1:4" ht="16.5" customHeight="1">
      <c r="A1042" s="165" t="s">
        <v>898</v>
      </c>
      <c r="B1042" s="74"/>
      <c r="C1042" s="168">
        <v>0</v>
      </c>
      <c r="D1042" s="167" t="e">
        <f t="shared" si="16"/>
        <v>#DIV/0!</v>
      </c>
    </row>
    <row r="1043" spans="1:4" ht="16.5" customHeight="1">
      <c r="A1043" s="165" t="s">
        <v>899</v>
      </c>
      <c r="B1043" s="74"/>
      <c r="C1043" s="168">
        <v>0</v>
      </c>
      <c r="D1043" s="167" t="e">
        <f t="shared" si="16"/>
        <v>#DIV/0!</v>
      </c>
    </row>
    <row r="1044" spans="1:4" ht="16.5" customHeight="1">
      <c r="A1044" s="165" t="s">
        <v>900</v>
      </c>
      <c r="B1044" s="74"/>
      <c r="C1044" s="168">
        <v>0</v>
      </c>
      <c r="D1044" s="167" t="e">
        <f t="shared" si="16"/>
        <v>#DIV/0!</v>
      </c>
    </row>
    <row r="1045" spans="1:4" ht="16.5" customHeight="1">
      <c r="A1045" s="165" t="s">
        <v>901</v>
      </c>
      <c r="B1045" s="74"/>
      <c r="C1045" s="168">
        <v>0</v>
      </c>
      <c r="D1045" s="167" t="e">
        <f t="shared" si="16"/>
        <v>#DIV/0!</v>
      </c>
    </row>
    <row r="1046" spans="1:4" ht="16.5" customHeight="1">
      <c r="A1046" s="165" t="s">
        <v>902</v>
      </c>
      <c r="B1046" s="166"/>
      <c r="C1046" s="168">
        <v>100</v>
      </c>
      <c r="D1046" s="167" t="e">
        <f t="shared" si="16"/>
        <v>#DIV/0!</v>
      </c>
    </row>
    <row r="1047" spans="1:4" ht="16.5" customHeight="1">
      <c r="A1047" s="165" t="s">
        <v>903</v>
      </c>
      <c r="B1047" s="168"/>
      <c r="C1047" s="168">
        <f>SUM(C1048:C1056)</f>
        <v>0</v>
      </c>
      <c r="D1047" s="167" t="e">
        <f t="shared" si="16"/>
        <v>#DIV/0!</v>
      </c>
    </row>
    <row r="1048" spans="1:4" ht="16.5" customHeight="1">
      <c r="A1048" s="165" t="s">
        <v>92</v>
      </c>
      <c r="B1048" s="74"/>
      <c r="C1048" s="168">
        <v>0</v>
      </c>
      <c r="D1048" s="167" t="e">
        <f t="shared" si="16"/>
        <v>#DIV/0!</v>
      </c>
    </row>
    <row r="1049" spans="1:4" ht="16.5" customHeight="1">
      <c r="A1049" s="165" t="s">
        <v>93</v>
      </c>
      <c r="B1049" s="74"/>
      <c r="C1049" s="168">
        <v>0</v>
      </c>
      <c r="D1049" s="167" t="e">
        <f t="shared" si="16"/>
        <v>#DIV/0!</v>
      </c>
    </row>
    <row r="1050" spans="1:4" ht="16.5" customHeight="1">
      <c r="A1050" s="165" t="s">
        <v>94</v>
      </c>
      <c r="B1050" s="74"/>
      <c r="C1050" s="168">
        <v>0</v>
      </c>
      <c r="D1050" s="167" t="e">
        <f t="shared" si="16"/>
        <v>#DIV/0!</v>
      </c>
    </row>
    <row r="1051" spans="1:4" ht="16.5" customHeight="1">
      <c r="A1051" s="165" t="s">
        <v>904</v>
      </c>
      <c r="B1051" s="74"/>
      <c r="C1051" s="168">
        <v>0</v>
      </c>
      <c r="D1051" s="167" t="e">
        <f t="shared" si="16"/>
        <v>#DIV/0!</v>
      </c>
    </row>
    <row r="1052" spans="1:4" ht="16.5" customHeight="1">
      <c r="A1052" s="165" t="s">
        <v>905</v>
      </c>
      <c r="B1052" s="74"/>
      <c r="C1052" s="168">
        <v>0</v>
      </c>
      <c r="D1052" s="167" t="e">
        <f t="shared" si="16"/>
        <v>#DIV/0!</v>
      </c>
    </row>
    <row r="1053" spans="1:4" ht="16.5" customHeight="1">
      <c r="A1053" s="165" t="s">
        <v>906</v>
      </c>
      <c r="B1053" s="74"/>
      <c r="C1053" s="168">
        <v>0</v>
      </c>
      <c r="D1053" s="167" t="e">
        <f t="shared" si="16"/>
        <v>#DIV/0!</v>
      </c>
    </row>
    <row r="1054" spans="1:4" ht="16.5" customHeight="1">
      <c r="A1054" s="165" t="s">
        <v>907</v>
      </c>
      <c r="B1054" s="74"/>
      <c r="C1054" s="168">
        <v>0</v>
      </c>
      <c r="D1054" s="167" t="e">
        <f t="shared" si="16"/>
        <v>#DIV/0!</v>
      </c>
    </row>
    <row r="1055" spans="1:4" ht="16.5" customHeight="1">
      <c r="A1055" s="165" t="s">
        <v>908</v>
      </c>
      <c r="B1055" s="74"/>
      <c r="C1055" s="168">
        <v>0</v>
      </c>
      <c r="D1055" s="167" t="e">
        <f t="shared" si="16"/>
        <v>#DIV/0!</v>
      </c>
    </row>
    <row r="1056" spans="1:4" ht="16.5" customHeight="1">
      <c r="A1056" s="165" t="s">
        <v>909</v>
      </c>
      <c r="B1056" s="74"/>
      <c r="C1056" s="168">
        <v>0</v>
      </c>
      <c r="D1056" s="167" t="e">
        <f t="shared" si="16"/>
        <v>#DIV/0!</v>
      </c>
    </row>
    <row r="1057" spans="1:4" ht="16.5" customHeight="1">
      <c r="A1057" s="165" t="s">
        <v>910</v>
      </c>
      <c r="B1057" s="168">
        <v>5752</v>
      </c>
      <c r="C1057" s="168">
        <f>SUM(C1058:C1061)</f>
        <v>7620</v>
      </c>
      <c r="D1057" s="167">
        <f t="shared" si="16"/>
        <v>132.47566063977746</v>
      </c>
    </row>
    <row r="1058" spans="1:4" ht="16.5" customHeight="1">
      <c r="A1058" s="165" t="s">
        <v>911</v>
      </c>
      <c r="B1058" s="166">
        <v>3572</v>
      </c>
      <c r="C1058" s="168">
        <v>4749</v>
      </c>
      <c r="D1058" s="167">
        <f t="shared" si="16"/>
        <v>132.95072788353863</v>
      </c>
    </row>
    <row r="1059" spans="1:4" ht="16.5" customHeight="1">
      <c r="A1059" s="165" t="s">
        <v>912</v>
      </c>
      <c r="B1059" s="166">
        <v>489</v>
      </c>
      <c r="C1059" s="168">
        <v>256</v>
      </c>
      <c r="D1059" s="167">
        <f t="shared" si="16"/>
        <v>52.3517382413088</v>
      </c>
    </row>
    <row r="1060" spans="1:4" ht="16.5" customHeight="1">
      <c r="A1060" s="165" t="s">
        <v>913</v>
      </c>
      <c r="B1060" s="166">
        <v>1559</v>
      </c>
      <c r="C1060" s="168">
        <v>623</v>
      </c>
      <c r="D1060" s="167">
        <f t="shared" si="16"/>
        <v>39.961513790891594</v>
      </c>
    </row>
    <row r="1061" spans="1:4" ht="16.5" customHeight="1">
      <c r="A1061" s="165" t="s">
        <v>914</v>
      </c>
      <c r="B1061" s="166">
        <v>132</v>
      </c>
      <c r="C1061" s="168">
        <v>1992</v>
      </c>
      <c r="D1061" s="167">
        <f t="shared" si="16"/>
        <v>1509.0909090909092</v>
      </c>
    </row>
    <row r="1062" spans="1:4" ht="16.5" customHeight="1">
      <c r="A1062" s="165" t="s">
        <v>915</v>
      </c>
      <c r="B1062" s="168">
        <v>0</v>
      </c>
      <c r="C1062" s="168">
        <f>SUM(C1063:C1068)</f>
        <v>0</v>
      </c>
      <c r="D1062" s="167" t="e">
        <f t="shared" si="16"/>
        <v>#DIV/0!</v>
      </c>
    </row>
    <row r="1063" spans="1:4" ht="16.5" customHeight="1">
      <c r="A1063" s="165" t="s">
        <v>92</v>
      </c>
      <c r="B1063" s="74">
        <v>0</v>
      </c>
      <c r="C1063" s="168">
        <v>0</v>
      </c>
      <c r="D1063" s="167" t="e">
        <f t="shared" si="16"/>
        <v>#DIV/0!</v>
      </c>
    </row>
    <row r="1064" spans="1:4" ht="16.5" customHeight="1">
      <c r="A1064" s="165" t="s">
        <v>93</v>
      </c>
      <c r="B1064" s="74">
        <v>0</v>
      </c>
      <c r="C1064" s="168">
        <v>0</v>
      </c>
      <c r="D1064" s="167" t="e">
        <f t="shared" si="16"/>
        <v>#DIV/0!</v>
      </c>
    </row>
    <row r="1065" spans="1:4" ht="16.5" customHeight="1">
      <c r="A1065" s="165" t="s">
        <v>94</v>
      </c>
      <c r="B1065" s="74">
        <v>0</v>
      </c>
      <c r="C1065" s="168">
        <v>0</v>
      </c>
      <c r="D1065" s="167" t="e">
        <f t="shared" si="16"/>
        <v>#DIV/0!</v>
      </c>
    </row>
    <row r="1066" spans="1:4" ht="16.5" customHeight="1">
      <c r="A1066" s="165" t="s">
        <v>901</v>
      </c>
      <c r="B1066" s="74">
        <v>0</v>
      </c>
      <c r="C1066" s="168">
        <v>0</v>
      </c>
      <c r="D1066" s="167" t="e">
        <f t="shared" si="16"/>
        <v>#DIV/0!</v>
      </c>
    </row>
    <row r="1067" spans="1:4" ht="16.5" customHeight="1">
      <c r="A1067" s="165" t="s">
        <v>916</v>
      </c>
      <c r="B1067" s="74">
        <v>0</v>
      </c>
      <c r="C1067" s="168">
        <v>0</v>
      </c>
      <c r="D1067" s="167" t="e">
        <f t="shared" si="16"/>
        <v>#DIV/0!</v>
      </c>
    </row>
    <row r="1068" spans="1:4" ht="16.5" customHeight="1">
      <c r="A1068" s="165" t="s">
        <v>917</v>
      </c>
      <c r="B1068" s="74">
        <v>0</v>
      </c>
      <c r="C1068" s="168">
        <v>0</v>
      </c>
      <c r="D1068" s="167" t="e">
        <f t="shared" si="16"/>
        <v>#DIV/0!</v>
      </c>
    </row>
    <row r="1069" spans="1:4" ht="16.5" customHeight="1">
      <c r="A1069" s="165" t="s">
        <v>918</v>
      </c>
      <c r="B1069" s="168">
        <v>11704</v>
      </c>
      <c r="C1069" s="168">
        <f>SUM(C1070:C1073)</f>
        <v>5</v>
      </c>
      <c r="D1069" s="167">
        <f t="shared" si="16"/>
        <v>0.04272043745727956</v>
      </c>
    </row>
    <row r="1070" spans="1:4" ht="16.5" customHeight="1">
      <c r="A1070" s="165" t="s">
        <v>919</v>
      </c>
      <c r="B1070" s="74">
        <v>11672</v>
      </c>
      <c r="C1070" s="168">
        <v>0</v>
      </c>
      <c r="D1070" s="167">
        <f t="shared" si="16"/>
        <v>0</v>
      </c>
    </row>
    <row r="1071" spans="1:4" ht="16.5" customHeight="1">
      <c r="A1071" s="165" t="s">
        <v>920</v>
      </c>
      <c r="B1071" s="74">
        <v>0</v>
      </c>
      <c r="C1071" s="168">
        <v>0</v>
      </c>
      <c r="D1071" s="167" t="e">
        <f t="shared" si="16"/>
        <v>#DIV/0!</v>
      </c>
    </row>
    <row r="1072" spans="1:4" ht="16.5" customHeight="1">
      <c r="A1072" s="165" t="s">
        <v>921</v>
      </c>
      <c r="B1072" s="166">
        <v>0</v>
      </c>
      <c r="C1072" s="168">
        <v>5</v>
      </c>
      <c r="D1072" s="167" t="e">
        <f t="shared" si="16"/>
        <v>#DIV/0!</v>
      </c>
    </row>
    <row r="1073" spans="1:4" ht="16.5" customHeight="1">
      <c r="A1073" s="165" t="s">
        <v>922</v>
      </c>
      <c r="B1073" s="74">
        <v>32</v>
      </c>
      <c r="C1073" s="168">
        <v>0</v>
      </c>
      <c r="D1073" s="167">
        <f t="shared" si="16"/>
        <v>0</v>
      </c>
    </row>
    <row r="1074" spans="1:4" ht="16.5" customHeight="1">
      <c r="A1074" s="165" t="s">
        <v>923</v>
      </c>
      <c r="B1074" s="168">
        <v>1061</v>
      </c>
      <c r="C1074" s="168">
        <f>SUM(C1075:C1076)</f>
        <v>0</v>
      </c>
      <c r="D1074" s="167">
        <f t="shared" si="16"/>
        <v>0</v>
      </c>
    </row>
    <row r="1075" spans="1:4" ht="16.5" customHeight="1">
      <c r="A1075" s="165" t="s">
        <v>924</v>
      </c>
      <c r="B1075" s="74">
        <v>800</v>
      </c>
      <c r="C1075" s="168">
        <v>0</v>
      </c>
      <c r="D1075" s="167">
        <f t="shared" si="16"/>
        <v>0</v>
      </c>
    </row>
    <row r="1076" spans="1:4" ht="16.5" customHeight="1">
      <c r="A1076" s="165" t="s">
        <v>925</v>
      </c>
      <c r="B1076" s="166">
        <v>261</v>
      </c>
      <c r="C1076" s="168">
        <v>0</v>
      </c>
      <c r="D1076" s="167">
        <f t="shared" si="16"/>
        <v>0</v>
      </c>
    </row>
    <row r="1077" spans="1:4" ht="16.5" customHeight="1">
      <c r="A1077" s="165" t="s">
        <v>926</v>
      </c>
      <c r="B1077" s="168">
        <f>B1078+B1088+B1104+B1109+B1123+B1132+B1139+B1146</f>
        <v>17232</v>
      </c>
      <c r="C1077" s="168">
        <f>C1078+C1088+C1104+C1109+C1123+C1132+C1139+C1146</f>
        <v>56409</v>
      </c>
      <c r="D1077" s="167">
        <f t="shared" si="16"/>
        <v>327.350278551532</v>
      </c>
    </row>
    <row r="1078" spans="1:4" ht="16.5" customHeight="1">
      <c r="A1078" s="165" t="s">
        <v>927</v>
      </c>
      <c r="B1078" s="168">
        <f>SUM(B1079:B1087)</f>
        <v>313</v>
      </c>
      <c r="C1078" s="168">
        <f>SUM(C1079:C1087)</f>
        <v>0</v>
      </c>
      <c r="D1078" s="167">
        <f t="shared" si="16"/>
        <v>0</v>
      </c>
    </row>
    <row r="1079" spans="1:4" ht="16.5" customHeight="1">
      <c r="A1079" s="165" t="s">
        <v>92</v>
      </c>
      <c r="B1079" s="166"/>
      <c r="C1079" s="168">
        <v>0</v>
      </c>
      <c r="D1079" s="167" t="e">
        <f t="shared" si="16"/>
        <v>#DIV/0!</v>
      </c>
    </row>
    <row r="1080" spans="1:4" ht="16.5" customHeight="1">
      <c r="A1080" s="165" t="s">
        <v>93</v>
      </c>
      <c r="B1080" s="74"/>
      <c r="C1080" s="168">
        <v>0</v>
      </c>
      <c r="D1080" s="167" t="e">
        <f t="shared" si="16"/>
        <v>#DIV/0!</v>
      </c>
    </row>
    <row r="1081" spans="1:4" ht="16.5" customHeight="1">
      <c r="A1081" s="165" t="s">
        <v>94</v>
      </c>
      <c r="B1081" s="74"/>
      <c r="C1081" s="168">
        <v>0</v>
      </c>
      <c r="D1081" s="167" t="e">
        <f t="shared" si="16"/>
        <v>#DIV/0!</v>
      </c>
    </row>
    <row r="1082" spans="1:4" ht="16.5" customHeight="1">
      <c r="A1082" s="165" t="s">
        <v>928</v>
      </c>
      <c r="B1082" s="74"/>
      <c r="C1082" s="168">
        <v>0</v>
      </c>
      <c r="D1082" s="167" t="e">
        <f t="shared" si="16"/>
        <v>#DIV/0!</v>
      </c>
    </row>
    <row r="1083" spans="1:4" ht="16.5" customHeight="1">
      <c r="A1083" s="165" t="s">
        <v>929</v>
      </c>
      <c r="B1083" s="74"/>
      <c r="C1083" s="168">
        <v>0</v>
      </c>
      <c r="D1083" s="167" t="e">
        <f t="shared" si="16"/>
        <v>#DIV/0!</v>
      </c>
    </row>
    <row r="1084" spans="1:4" ht="16.5" customHeight="1">
      <c r="A1084" s="165" t="s">
        <v>930</v>
      </c>
      <c r="B1084" s="74"/>
      <c r="C1084" s="168">
        <v>0</v>
      </c>
      <c r="D1084" s="167" t="e">
        <f t="shared" si="16"/>
        <v>#DIV/0!</v>
      </c>
    </row>
    <row r="1085" spans="1:4" ht="16.5" customHeight="1">
      <c r="A1085" s="165" t="s">
        <v>931</v>
      </c>
      <c r="B1085" s="74"/>
      <c r="C1085" s="168">
        <v>0</v>
      </c>
      <c r="D1085" s="167" t="e">
        <f t="shared" si="16"/>
        <v>#DIV/0!</v>
      </c>
    </row>
    <row r="1086" spans="1:4" ht="16.5" customHeight="1">
      <c r="A1086" s="165" t="s">
        <v>932</v>
      </c>
      <c r="B1086" s="74"/>
      <c r="C1086" s="168">
        <v>0</v>
      </c>
      <c r="D1086" s="167" t="e">
        <f t="shared" si="16"/>
        <v>#DIV/0!</v>
      </c>
    </row>
    <row r="1087" spans="1:4" ht="16.5" customHeight="1">
      <c r="A1087" s="165" t="s">
        <v>933</v>
      </c>
      <c r="B1087" s="74">
        <v>313</v>
      </c>
      <c r="C1087" s="168">
        <v>0</v>
      </c>
      <c r="D1087" s="167">
        <f t="shared" si="16"/>
        <v>0</v>
      </c>
    </row>
    <row r="1088" spans="1:4" ht="16.5" customHeight="1">
      <c r="A1088" s="165" t="s">
        <v>934</v>
      </c>
      <c r="B1088" s="168">
        <f>SUM(B1089:B1103)</f>
        <v>43</v>
      </c>
      <c r="C1088" s="168">
        <f>SUM(C1089:C1103)</f>
        <v>0</v>
      </c>
      <c r="D1088" s="167">
        <f t="shared" si="16"/>
        <v>0</v>
      </c>
    </row>
    <row r="1089" spans="1:4" ht="16.5" customHeight="1">
      <c r="A1089" s="165" t="s">
        <v>92</v>
      </c>
      <c r="B1089" s="74"/>
      <c r="C1089" s="168">
        <v>0</v>
      </c>
      <c r="D1089" s="167" t="e">
        <f t="shared" si="16"/>
        <v>#DIV/0!</v>
      </c>
    </row>
    <row r="1090" spans="1:4" ht="16.5" customHeight="1">
      <c r="A1090" s="165" t="s">
        <v>93</v>
      </c>
      <c r="B1090" s="166">
        <v>43</v>
      </c>
      <c r="C1090" s="168">
        <v>0</v>
      </c>
      <c r="D1090" s="167">
        <f t="shared" si="16"/>
        <v>0</v>
      </c>
    </row>
    <row r="1091" spans="1:4" ht="16.5" customHeight="1">
      <c r="A1091" s="165" t="s">
        <v>94</v>
      </c>
      <c r="B1091" s="74"/>
      <c r="C1091" s="168">
        <v>0</v>
      </c>
      <c r="D1091" s="167" t="e">
        <f t="shared" si="16"/>
        <v>#DIV/0!</v>
      </c>
    </row>
    <row r="1092" spans="1:4" ht="16.5" customHeight="1">
      <c r="A1092" s="165" t="s">
        <v>935</v>
      </c>
      <c r="B1092" s="74"/>
      <c r="C1092" s="168">
        <v>0</v>
      </c>
      <c r="D1092" s="167" t="e">
        <f t="shared" si="16"/>
        <v>#DIV/0!</v>
      </c>
    </row>
    <row r="1093" spans="1:4" ht="16.5" customHeight="1">
      <c r="A1093" s="165" t="s">
        <v>936</v>
      </c>
      <c r="B1093" s="74"/>
      <c r="C1093" s="168">
        <v>0</v>
      </c>
      <c r="D1093" s="167" t="e">
        <f aca="true" t="shared" si="17" ref="D1093:D1156">C1093/B1093*100</f>
        <v>#DIV/0!</v>
      </c>
    </row>
    <row r="1094" spans="1:4" ht="16.5" customHeight="1">
      <c r="A1094" s="165" t="s">
        <v>937</v>
      </c>
      <c r="B1094" s="74"/>
      <c r="C1094" s="168">
        <v>0</v>
      </c>
      <c r="D1094" s="167" t="e">
        <f t="shared" si="17"/>
        <v>#DIV/0!</v>
      </c>
    </row>
    <row r="1095" spans="1:4" ht="16.5" customHeight="1">
      <c r="A1095" s="165" t="s">
        <v>938</v>
      </c>
      <c r="B1095" s="166"/>
      <c r="C1095" s="168">
        <v>0</v>
      </c>
      <c r="D1095" s="167" t="e">
        <f t="shared" si="17"/>
        <v>#DIV/0!</v>
      </c>
    </row>
    <row r="1096" spans="1:4" ht="16.5" customHeight="1">
      <c r="A1096" s="165" t="s">
        <v>939</v>
      </c>
      <c r="B1096" s="74"/>
      <c r="C1096" s="168">
        <v>0</v>
      </c>
      <c r="D1096" s="167" t="e">
        <f t="shared" si="17"/>
        <v>#DIV/0!</v>
      </c>
    </row>
    <row r="1097" spans="1:4" ht="16.5" customHeight="1">
      <c r="A1097" s="165" t="s">
        <v>940</v>
      </c>
      <c r="B1097" s="74"/>
      <c r="C1097" s="168">
        <v>0</v>
      </c>
      <c r="D1097" s="167" t="e">
        <f t="shared" si="17"/>
        <v>#DIV/0!</v>
      </c>
    </row>
    <row r="1098" spans="1:4" ht="16.5" customHeight="1">
      <c r="A1098" s="165" t="s">
        <v>941</v>
      </c>
      <c r="B1098" s="74"/>
      <c r="C1098" s="168">
        <v>0</v>
      </c>
      <c r="D1098" s="167" t="e">
        <f t="shared" si="17"/>
        <v>#DIV/0!</v>
      </c>
    </row>
    <row r="1099" spans="1:4" ht="16.5" customHeight="1">
      <c r="A1099" s="165" t="s">
        <v>942</v>
      </c>
      <c r="B1099" s="74"/>
      <c r="C1099" s="168">
        <v>0</v>
      </c>
      <c r="D1099" s="167" t="e">
        <f t="shared" si="17"/>
        <v>#DIV/0!</v>
      </c>
    </row>
    <row r="1100" spans="1:4" ht="16.5" customHeight="1">
      <c r="A1100" s="165" t="s">
        <v>943</v>
      </c>
      <c r="B1100" s="74"/>
      <c r="C1100" s="168">
        <v>0</v>
      </c>
      <c r="D1100" s="167" t="e">
        <f t="shared" si="17"/>
        <v>#DIV/0!</v>
      </c>
    </row>
    <row r="1101" spans="1:4" ht="16.5" customHeight="1">
      <c r="A1101" s="165" t="s">
        <v>944</v>
      </c>
      <c r="B1101" s="74"/>
      <c r="C1101" s="168">
        <v>0</v>
      </c>
      <c r="D1101" s="167" t="e">
        <f t="shared" si="17"/>
        <v>#DIV/0!</v>
      </c>
    </row>
    <row r="1102" spans="1:4" ht="16.5" customHeight="1">
      <c r="A1102" s="165" t="s">
        <v>945</v>
      </c>
      <c r="B1102" s="74"/>
      <c r="C1102" s="168">
        <v>0</v>
      </c>
      <c r="D1102" s="167" t="e">
        <f t="shared" si="17"/>
        <v>#DIV/0!</v>
      </c>
    </row>
    <row r="1103" spans="1:4" ht="16.5" customHeight="1">
      <c r="A1103" s="165" t="s">
        <v>946</v>
      </c>
      <c r="B1103" s="166"/>
      <c r="C1103" s="168">
        <v>0</v>
      </c>
      <c r="D1103" s="167" t="e">
        <f t="shared" si="17"/>
        <v>#DIV/0!</v>
      </c>
    </row>
    <row r="1104" spans="1:4" ht="16.5" customHeight="1">
      <c r="A1104" s="165" t="s">
        <v>947</v>
      </c>
      <c r="B1104" s="168">
        <v>463</v>
      </c>
      <c r="C1104" s="168">
        <f>SUM(C1105:C1108)</f>
        <v>147</v>
      </c>
      <c r="D1104" s="167">
        <f t="shared" si="17"/>
        <v>31.749460043196542</v>
      </c>
    </row>
    <row r="1105" spans="1:4" ht="16.5" customHeight="1">
      <c r="A1105" s="165" t="s">
        <v>92</v>
      </c>
      <c r="B1105" s="166">
        <v>199</v>
      </c>
      <c r="C1105" s="168">
        <v>147</v>
      </c>
      <c r="D1105" s="167">
        <f t="shared" si="17"/>
        <v>73.86934673366834</v>
      </c>
    </row>
    <row r="1106" spans="1:4" ht="16.5" customHeight="1">
      <c r="A1106" s="165" t="s">
        <v>93</v>
      </c>
      <c r="B1106" s="166">
        <v>0</v>
      </c>
      <c r="C1106" s="168">
        <v>0</v>
      </c>
      <c r="D1106" s="167" t="e">
        <f t="shared" si="17"/>
        <v>#DIV/0!</v>
      </c>
    </row>
    <row r="1107" spans="1:4" ht="16.5" customHeight="1">
      <c r="A1107" s="165" t="s">
        <v>94</v>
      </c>
      <c r="B1107" s="166">
        <v>0</v>
      </c>
      <c r="C1107" s="168">
        <v>0</v>
      </c>
      <c r="D1107" s="167" t="e">
        <f t="shared" si="17"/>
        <v>#DIV/0!</v>
      </c>
    </row>
    <row r="1108" spans="1:4" ht="16.5" customHeight="1">
      <c r="A1108" s="165" t="s">
        <v>948</v>
      </c>
      <c r="B1108" s="166">
        <v>264</v>
      </c>
      <c r="C1108" s="168">
        <v>0</v>
      </c>
      <c r="D1108" s="167">
        <f t="shared" si="17"/>
        <v>0</v>
      </c>
    </row>
    <row r="1109" spans="1:4" ht="16.5" customHeight="1">
      <c r="A1109" s="165" t="s">
        <v>949</v>
      </c>
      <c r="B1109" s="168">
        <v>1929</v>
      </c>
      <c r="C1109" s="168">
        <f>SUM(C1110:C1122)</f>
        <v>2672</v>
      </c>
      <c r="D1109" s="167">
        <f t="shared" si="17"/>
        <v>138.51736651114567</v>
      </c>
    </row>
    <row r="1110" spans="1:4" ht="16.5" customHeight="1">
      <c r="A1110" s="165" t="s">
        <v>92</v>
      </c>
      <c r="B1110" s="166">
        <v>1412</v>
      </c>
      <c r="C1110" s="168">
        <v>1124</v>
      </c>
      <c r="D1110" s="167">
        <f t="shared" si="17"/>
        <v>79.60339943342775</v>
      </c>
    </row>
    <row r="1111" spans="1:4" ht="16.5" customHeight="1">
      <c r="A1111" s="165" t="s">
        <v>93</v>
      </c>
      <c r="B1111" s="166">
        <v>6</v>
      </c>
      <c r="C1111" s="168">
        <v>36</v>
      </c>
      <c r="D1111" s="167">
        <f t="shared" si="17"/>
        <v>600</v>
      </c>
    </row>
    <row r="1112" spans="1:4" ht="16.5" customHeight="1">
      <c r="A1112" s="165" t="s">
        <v>94</v>
      </c>
      <c r="B1112" s="166">
        <v>0</v>
      </c>
      <c r="C1112" s="168">
        <v>0</v>
      </c>
      <c r="D1112" s="167" t="e">
        <f t="shared" si="17"/>
        <v>#DIV/0!</v>
      </c>
    </row>
    <row r="1113" spans="1:4" ht="16.5" customHeight="1">
      <c r="A1113" s="165" t="s">
        <v>950</v>
      </c>
      <c r="B1113" s="166">
        <v>0</v>
      </c>
      <c r="C1113" s="168">
        <v>0</v>
      </c>
      <c r="D1113" s="167" t="e">
        <f t="shared" si="17"/>
        <v>#DIV/0!</v>
      </c>
    </row>
    <row r="1114" spans="1:4" ht="16.5" customHeight="1">
      <c r="A1114" s="165" t="s">
        <v>951</v>
      </c>
      <c r="B1114" s="166">
        <v>0</v>
      </c>
      <c r="C1114" s="168">
        <v>0</v>
      </c>
      <c r="D1114" s="167" t="e">
        <f t="shared" si="17"/>
        <v>#DIV/0!</v>
      </c>
    </row>
    <row r="1115" spans="1:4" ht="16.5" customHeight="1">
      <c r="A1115" s="165" t="s">
        <v>952</v>
      </c>
      <c r="B1115" s="166">
        <v>0</v>
      </c>
      <c r="C1115" s="168">
        <v>0</v>
      </c>
      <c r="D1115" s="167" t="e">
        <f t="shared" si="17"/>
        <v>#DIV/0!</v>
      </c>
    </row>
    <row r="1116" spans="1:4" ht="16.5" customHeight="1">
      <c r="A1116" s="165" t="s">
        <v>953</v>
      </c>
      <c r="B1116" s="166">
        <v>168</v>
      </c>
      <c r="C1116" s="168">
        <v>370</v>
      </c>
      <c r="D1116" s="167">
        <f t="shared" si="17"/>
        <v>220.23809523809524</v>
      </c>
    </row>
    <row r="1117" spans="1:4" ht="16.5" customHeight="1">
      <c r="A1117" s="165" t="s">
        <v>954</v>
      </c>
      <c r="B1117" s="166">
        <v>0</v>
      </c>
      <c r="C1117" s="168">
        <v>0</v>
      </c>
      <c r="D1117" s="167" t="e">
        <f t="shared" si="17"/>
        <v>#DIV/0!</v>
      </c>
    </row>
    <row r="1118" spans="1:4" ht="16.5" customHeight="1">
      <c r="A1118" s="165" t="s">
        <v>955</v>
      </c>
      <c r="B1118" s="166">
        <v>133</v>
      </c>
      <c r="C1118" s="168">
        <v>837</v>
      </c>
      <c r="D1118" s="167">
        <f t="shared" si="17"/>
        <v>629.3233082706766</v>
      </c>
    </row>
    <row r="1119" spans="1:4" ht="16.5" customHeight="1">
      <c r="A1119" s="165" t="s">
        <v>956</v>
      </c>
      <c r="B1119" s="166">
        <v>0</v>
      </c>
      <c r="C1119" s="168">
        <v>0</v>
      </c>
      <c r="D1119" s="167" t="e">
        <f t="shared" si="17"/>
        <v>#DIV/0!</v>
      </c>
    </row>
    <row r="1120" spans="1:4" ht="16.5" customHeight="1">
      <c r="A1120" s="165" t="s">
        <v>901</v>
      </c>
      <c r="B1120" s="166">
        <v>0</v>
      </c>
      <c r="C1120" s="168">
        <v>0</v>
      </c>
      <c r="D1120" s="167" t="e">
        <f t="shared" si="17"/>
        <v>#DIV/0!</v>
      </c>
    </row>
    <row r="1121" spans="1:4" ht="16.5" customHeight="1">
      <c r="A1121" s="165" t="s">
        <v>957</v>
      </c>
      <c r="B1121" s="166">
        <v>0</v>
      </c>
      <c r="C1121" s="168">
        <v>0</v>
      </c>
      <c r="D1121" s="167" t="e">
        <f t="shared" si="17"/>
        <v>#DIV/0!</v>
      </c>
    </row>
    <row r="1122" spans="1:4" ht="16.5" customHeight="1">
      <c r="A1122" s="165" t="s">
        <v>958</v>
      </c>
      <c r="B1122" s="166">
        <v>210</v>
      </c>
      <c r="C1122" s="168">
        <v>305</v>
      </c>
      <c r="D1122" s="167">
        <f t="shared" si="17"/>
        <v>145.23809523809524</v>
      </c>
    </row>
    <row r="1123" spans="1:4" ht="16.5" customHeight="1">
      <c r="A1123" s="165" t="s">
        <v>959</v>
      </c>
      <c r="B1123" s="168">
        <v>4277</v>
      </c>
      <c r="C1123" s="168">
        <f>SUM(C1124:C1131)</f>
        <v>2203</v>
      </c>
      <c r="D1123" s="167">
        <f t="shared" si="17"/>
        <v>51.50806640168343</v>
      </c>
    </row>
    <row r="1124" spans="1:4" ht="16.5" customHeight="1">
      <c r="A1124" s="165" t="s">
        <v>92</v>
      </c>
      <c r="B1124" s="166">
        <v>751</v>
      </c>
      <c r="C1124" s="168">
        <v>754</v>
      </c>
      <c r="D1124" s="167">
        <f t="shared" si="17"/>
        <v>100.3994673768309</v>
      </c>
    </row>
    <row r="1125" spans="1:4" ht="16.5" customHeight="1">
      <c r="A1125" s="165" t="s">
        <v>93</v>
      </c>
      <c r="B1125" s="166">
        <v>0</v>
      </c>
      <c r="C1125" s="168">
        <v>0</v>
      </c>
      <c r="D1125" s="167" t="e">
        <f t="shared" si="17"/>
        <v>#DIV/0!</v>
      </c>
    </row>
    <row r="1126" spans="1:4" ht="16.5" customHeight="1">
      <c r="A1126" s="165" t="s">
        <v>94</v>
      </c>
      <c r="B1126" s="166">
        <v>0</v>
      </c>
      <c r="C1126" s="168">
        <v>0</v>
      </c>
      <c r="D1126" s="167" t="e">
        <f t="shared" si="17"/>
        <v>#DIV/0!</v>
      </c>
    </row>
    <row r="1127" spans="1:4" ht="16.5" customHeight="1">
      <c r="A1127" s="165" t="s">
        <v>960</v>
      </c>
      <c r="B1127" s="166">
        <v>0</v>
      </c>
      <c r="C1127" s="168">
        <v>0</v>
      </c>
      <c r="D1127" s="167" t="e">
        <f t="shared" si="17"/>
        <v>#DIV/0!</v>
      </c>
    </row>
    <row r="1128" spans="1:4" ht="16.5" customHeight="1">
      <c r="A1128" s="165" t="s">
        <v>961</v>
      </c>
      <c r="B1128" s="166">
        <v>566</v>
      </c>
      <c r="C1128" s="168">
        <v>350</v>
      </c>
      <c r="D1128" s="167">
        <f t="shared" si="17"/>
        <v>61.83745583038869</v>
      </c>
    </row>
    <row r="1129" spans="1:4" ht="16.5" customHeight="1">
      <c r="A1129" s="165" t="s">
        <v>962</v>
      </c>
      <c r="B1129" s="166">
        <v>411</v>
      </c>
      <c r="C1129" s="168">
        <v>631</v>
      </c>
      <c r="D1129" s="167">
        <f t="shared" si="17"/>
        <v>153.5279805352798</v>
      </c>
    </row>
    <row r="1130" spans="1:4" ht="16.5" customHeight="1">
      <c r="A1130" s="165" t="s">
        <v>963</v>
      </c>
      <c r="B1130" s="166">
        <v>210</v>
      </c>
      <c r="C1130" s="168">
        <v>120</v>
      </c>
      <c r="D1130" s="167">
        <f t="shared" si="17"/>
        <v>57.14285714285714</v>
      </c>
    </row>
    <row r="1131" spans="1:4" ht="16.5" customHeight="1">
      <c r="A1131" s="165" t="s">
        <v>964</v>
      </c>
      <c r="B1131" s="166">
        <v>2339</v>
      </c>
      <c r="C1131" s="168">
        <v>348</v>
      </c>
      <c r="D1131" s="167">
        <f t="shared" si="17"/>
        <v>14.878153056861906</v>
      </c>
    </row>
    <row r="1132" spans="1:4" ht="16.5" customHeight="1">
      <c r="A1132" s="165" t="s">
        <v>965</v>
      </c>
      <c r="B1132" s="168">
        <v>525</v>
      </c>
      <c r="C1132" s="168">
        <f>SUM(C1133:C1138)</f>
        <v>2650</v>
      </c>
      <c r="D1132" s="167">
        <f t="shared" si="17"/>
        <v>504.76190476190476</v>
      </c>
    </row>
    <row r="1133" spans="1:4" ht="16.5" customHeight="1">
      <c r="A1133" s="165" t="s">
        <v>92</v>
      </c>
      <c r="B1133" s="166">
        <v>361</v>
      </c>
      <c r="C1133" s="168">
        <v>356</v>
      </c>
      <c r="D1133" s="167">
        <f t="shared" si="17"/>
        <v>98.61495844875347</v>
      </c>
    </row>
    <row r="1134" spans="1:4" ht="16.5" customHeight="1">
      <c r="A1134" s="165" t="s">
        <v>93</v>
      </c>
      <c r="B1134" s="166">
        <v>0</v>
      </c>
      <c r="C1134" s="168">
        <v>0</v>
      </c>
      <c r="D1134" s="167" t="e">
        <f t="shared" si="17"/>
        <v>#DIV/0!</v>
      </c>
    </row>
    <row r="1135" spans="1:4" ht="16.5" customHeight="1">
      <c r="A1135" s="165" t="s">
        <v>94</v>
      </c>
      <c r="B1135" s="166">
        <v>0</v>
      </c>
      <c r="C1135" s="168">
        <v>0</v>
      </c>
      <c r="D1135" s="167" t="e">
        <f t="shared" si="17"/>
        <v>#DIV/0!</v>
      </c>
    </row>
    <row r="1136" spans="1:4" ht="17.25" customHeight="1">
      <c r="A1136" s="165" t="s">
        <v>966</v>
      </c>
      <c r="B1136" s="166">
        <v>0</v>
      </c>
      <c r="C1136" s="168">
        <v>0</v>
      </c>
      <c r="D1136" s="167" t="e">
        <f t="shared" si="17"/>
        <v>#DIV/0!</v>
      </c>
    </row>
    <row r="1137" spans="1:4" ht="16.5" customHeight="1">
      <c r="A1137" s="165" t="s">
        <v>967</v>
      </c>
      <c r="B1137" s="166">
        <v>0</v>
      </c>
      <c r="C1137" s="168">
        <v>0</v>
      </c>
      <c r="D1137" s="167" t="e">
        <f t="shared" si="17"/>
        <v>#DIV/0!</v>
      </c>
    </row>
    <row r="1138" spans="1:4" ht="16.5" customHeight="1">
      <c r="A1138" s="165" t="s">
        <v>968</v>
      </c>
      <c r="B1138" s="166">
        <v>164</v>
      </c>
      <c r="C1138" s="168">
        <v>2294</v>
      </c>
      <c r="D1138" s="167">
        <f t="shared" si="17"/>
        <v>1398.780487804878</v>
      </c>
    </row>
    <row r="1139" spans="1:4" ht="16.5" customHeight="1">
      <c r="A1139" s="165" t="s">
        <v>969</v>
      </c>
      <c r="B1139" s="168">
        <v>8356</v>
      </c>
      <c r="C1139" s="168">
        <f>SUM(C1140:C1145)</f>
        <v>36902</v>
      </c>
      <c r="D1139" s="167">
        <f t="shared" si="17"/>
        <v>441.6227860220201</v>
      </c>
    </row>
    <row r="1140" spans="1:4" ht="16.5" customHeight="1">
      <c r="A1140" s="165" t="s">
        <v>92</v>
      </c>
      <c r="B1140" s="74">
        <v>0</v>
      </c>
      <c r="C1140" s="168">
        <v>0</v>
      </c>
      <c r="D1140" s="167" t="e">
        <f t="shared" si="17"/>
        <v>#DIV/0!</v>
      </c>
    </row>
    <row r="1141" spans="1:4" ht="16.5" customHeight="1">
      <c r="A1141" s="165" t="s">
        <v>93</v>
      </c>
      <c r="B1141" s="74">
        <v>0</v>
      </c>
      <c r="C1141" s="168">
        <v>0</v>
      </c>
      <c r="D1141" s="167" t="e">
        <f t="shared" si="17"/>
        <v>#DIV/0!</v>
      </c>
    </row>
    <row r="1142" spans="1:4" ht="16.5" customHeight="1">
      <c r="A1142" s="165" t="s">
        <v>94</v>
      </c>
      <c r="B1142" s="74">
        <v>0</v>
      </c>
      <c r="C1142" s="168">
        <v>0</v>
      </c>
      <c r="D1142" s="167" t="e">
        <f t="shared" si="17"/>
        <v>#DIV/0!</v>
      </c>
    </row>
    <row r="1143" spans="1:4" ht="16.5" customHeight="1">
      <c r="A1143" s="165" t="s">
        <v>970</v>
      </c>
      <c r="B1143" s="166">
        <v>0</v>
      </c>
      <c r="C1143" s="168">
        <v>0</v>
      </c>
      <c r="D1143" s="167" t="e">
        <f t="shared" si="17"/>
        <v>#DIV/0!</v>
      </c>
    </row>
    <row r="1144" spans="1:4" ht="16.5" customHeight="1">
      <c r="A1144" s="165" t="s">
        <v>971</v>
      </c>
      <c r="B1144" s="166">
        <v>47</v>
      </c>
      <c r="C1144" s="168">
        <v>432</v>
      </c>
      <c r="D1144" s="167">
        <f t="shared" si="17"/>
        <v>919.1489361702129</v>
      </c>
    </row>
    <row r="1145" spans="1:4" ht="16.5" customHeight="1">
      <c r="A1145" s="165" t="s">
        <v>972</v>
      </c>
      <c r="B1145" s="166">
        <v>8309</v>
      </c>
      <c r="C1145" s="168">
        <v>36470</v>
      </c>
      <c r="D1145" s="167">
        <f t="shared" si="17"/>
        <v>438.921651221567</v>
      </c>
    </row>
    <row r="1146" spans="1:4" ht="16.5" customHeight="1">
      <c r="A1146" s="165" t="s">
        <v>973</v>
      </c>
      <c r="B1146" s="168">
        <v>1326</v>
      </c>
      <c r="C1146" s="168">
        <f>SUM(C1147:C1152)</f>
        <v>11835</v>
      </c>
      <c r="D1146" s="167">
        <f t="shared" si="17"/>
        <v>892.5339366515838</v>
      </c>
    </row>
    <row r="1147" spans="1:4" ht="16.5" customHeight="1">
      <c r="A1147" s="165" t="s">
        <v>974</v>
      </c>
      <c r="B1147" s="74">
        <v>0</v>
      </c>
      <c r="C1147" s="168">
        <v>0</v>
      </c>
      <c r="D1147" s="167" t="e">
        <f t="shared" si="17"/>
        <v>#DIV/0!</v>
      </c>
    </row>
    <row r="1148" spans="1:4" ht="16.5" customHeight="1">
      <c r="A1148" s="165" t="s">
        <v>975</v>
      </c>
      <c r="B1148" s="74">
        <v>0</v>
      </c>
      <c r="C1148" s="168">
        <v>0</v>
      </c>
      <c r="D1148" s="167" t="e">
        <f t="shared" si="17"/>
        <v>#DIV/0!</v>
      </c>
    </row>
    <row r="1149" spans="1:4" ht="16.5" customHeight="1">
      <c r="A1149" s="165" t="s">
        <v>976</v>
      </c>
      <c r="B1149" s="166">
        <v>50</v>
      </c>
      <c r="C1149" s="168">
        <v>235</v>
      </c>
      <c r="D1149" s="167">
        <f t="shared" si="17"/>
        <v>470</v>
      </c>
    </row>
    <row r="1150" spans="1:4" ht="16.5" customHeight="1">
      <c r="A1150" s="165" t="s">
        <v>977</v>
      </c>
      <c r="B1150" s="166">
        <v>0</v>
      </c>
      <c r="C1150" s="168">
        <v>0</v>
      </c>
      <c r="D1150" s="167" t="e">
        <f t="shared" si="17"/>
        <v>#DIV/0!</v>
      </c>
    </row>
    <row r="1151" spans="1:4" ht="16.5" customHeight="1">
      <c r="A1151" s="165" t="s">
        <v>978</v>
      </c>
      <c r="B1151" s="166">
        <v>0</v>
      </c>
      <c r="C1151" s="168">
        <v>0</v>
      </c>
      <c r="D1151" s="167" t="e">
        <f t="shared" si="17"/>
        <v>#DIV/0!</v>
      </c>
    </row>
    <row r="1152" spans="1:4" ht="16.5" customHeight="1">
      <c r="A1152" s="165" t="s">
        <v>979</v>
      </c>
      <c r="B1152" s="166">
        <v>1276</v>
      </c>
      <c r="C1152" s="168">
        <v>11600</v>
      </c>
      <c r="D1152" s="167">
        <f t="shared" si="17"/>
        <v>909.0909090909091</v>
      </c>
    </row>
    <row r="1153" spans="1:4" ht="16.5" customHeight="1">
      <c r="A1153" s="165" t="s">
        <v>980</v>
      </c>
      <c r="B1153" s="168">
        <f>B1154+B1164+B1171+B1177</f>
        <v>2673</v>
      </c>
      <c r="C1153" s="168">
        <f>C1154+C1164+C1171+C1177</f>
        <v>5712</v>
      </c>
      <c r="D1153" s="167">
        <f t="shared" si="17"/>
        <v>213.69248035914703</v>
      </c>
    </row>
    <row r="1154" spans="1:4" ht="16.5" customHeight="1">
      <c r="A1154" s="165" t="s">
        <v>981</v>
      </c>
      <c r="B1154" s="168">
        <v>944</v>
      </c>
      <c r="C1154" s="168">
        <f>SUM(C1155:C1163)</f>
        <v>2328</v>
      </c>
      <c r="D1154" s="167">
        <f t="shared" si="17"/>
        <v>246.61016949152543</v>
      </c>
    </row>
    <row r="1155" spans="1:4" ht="16.5" customHeight="1">
      <c r="A1155" s="165" t="s">
        <v>92</v>
      </c>
      <c r="B1155" s="166">
        <v>431</v>
      </c>
      <c r="C1155" s="168">
        <v>584</v>
      </c>
      <c r="D1155" s="167">
        <f t="shared" si="17"/>
        <v>135.49883990719258</v>
      </c>
    </row>
    <row r="1156" spans="1:4" ht="16.5" customHeight="1">
      <c r="A1156" s="165" t="s">
        <v>93</v>
      </c>
      <c r="B1156" s="166">
        <v>0</v>
      </c>
      <c r="C1156" s="168">
        <v>0</v>
      </c>
      <c r="D1156" s="167" t="e">
        <f t="shared" si="17"/>
        <v>#DIV/0!</v>
      </c>
    </row>
    <row r="1157" spans="1:4" ht="16.5" customHeight="1">
      <c r="A1157" s="165" t="s">
        <v>94</v>
      </c>
      <c r="B1157" s="166">
        <v>0</v>
      </c>
      <c r="C1157" s="168">
        <v>58</v>
      </c>
      <c r="D1157" s="167" t="e">
        <f aca="true" t="shared" si="18" ref="D1157:D1220">C1157/B1157*100</f>
        <v>#DIV/0!</v>
      </c>
    </row>
    <row r="1158" spans="1:4" ht="16.5" customHeight="1">
      <c r="A1158" s="165" t="s">
        <v>982</v>
      </c>
      <c r="B1158" s="166">
        <v>0</v>
      </c>
      <c r="C1158" s="168">
        <v>0</v>
      </c>
      <c r="D1158" s="167" t="e">
        <f t="shared" si="18"/>
        <v>#DIV/0!</v>
      </c>
    </row>
    <row r="1159" spans="1:4" ht="16.5" customHeight="1">
      <c r="A1159" s="165" t="s">
        <v>983</v>
      </c>
      <c r="B1159" s="166">
        <v>0</v>
      </c>
      <c r="C1159" s="168">
        <v>1338</v>
      </c>
      <c r="D1159" s="167" t="e">
        <f t="shared" si="18"/>
        <v>#DIV/0!</v>
      </c>
    </row>
    <row r="1160" spans="1:4" ht="16.5" customHeight="1">
      <c r="A1160" s="165" t="s">
        <v>984</v>
      </c>
      <c r="B1160" s="166">
        <v>0</v>
      </c>
      <c r="C1160" s="168">
        <v>0</v>
      </c>
      <c r="D1160" s="167" t="e">
        <f t="shared" si="18"/>
        <v>#DIV/0!</v>
      </c>
    </row>
    <row r="1161" spans="1:4" ht="16.5" customHeight="1">
      <c r="A1161" s="165" t="s">
        <v>985</v>
      </c>
      <c r="B1161" s="166">
        <v>0</v>
      </c>
      <c r="C1161" s="168">
        <v>0</v>
      </c>
      <c r="D1161" s="167" t="e">
        <f t="shared" si="18"/>
        <v>#DIV/0!</v>
      </c>
    </row>
    <row r="1162" spans="1:4" ht="16.5" customHeight="1">
      <c r="A1162" s="165" t="s">
        <v>101</v>
      </c>
      <c r="B1162" s="166">
        <v>0</v>
      </c>
      <c r="C1162" s="168">
        <v>0</v>
      </c>
      <c r="D1162" s="167" t="e">
        <f t="shared" si="18"/>
        <v>#DIV/0!</v>
      </c>
    </row>
    <row r="1163" spans="1:4" ht="16.5" customHeight="1">
      <c r="A1163" s="165" t="s">
        <v>986</v>
      </c>
      <c r="B1163" s="166">
        <v>513</v>
      </c>
      <c r="C1163" s="168">
        <v>348</v>
      </c>
      <c r="D1163" s="167">
        <f t="shared" si="18"/>
        <v>67.83625730994152</v>
      </c>
    </row>
    <row r="1164" spans="1:4" ht="16.5" customHeight="1">
      <c r="A1164" s="165" t="s">
        <v>987</v>
      </c>
      <c r="B1164" s="168">
        <v>574</v>
      </c>
      <c r="C1164" s="168">
        <f>SUM(C1165:C1170)</f>
        <v>1214</v>
      </c>
      <c r="D1164" s="167">
        <f t="shared" si="18"/>
        <v>211.49825783972128</v>
      </c>
    </row>
    <row r="1165" spans="1:4" ht="16.5" customHeight="1">
      <c r="A1165" s="165" t="s">
        <v>92</v>
      </c>
      <c r="B1165" s="166">
        <v>229</v>
      </c>
      <c r="C1165" s="168">
        <v>267</v>
      </c>
      <c r="D1165" s="167">
        <f t="shared" si="18"/>
        <v>116.5938864628821</v>
      </c>
    </row>
    <row r="1166" spans="1:4" ht="16.5" customHeight="1">
      <c r="A1166" s="165" t="s">
        <v>93</v>
      </c>
      <c r="B1166" s="166">
        <v>0</v>
      </c>
      <c r="C1166" s="168">
        <v>0</v>
      </c>
      <c r="D1166" s="167" t="e">
        <f t="shared" si="18"/>
        <v>#DIV/0!</v>
      </c>
    </row>
    <row r="1167" spans="1:4" ht="16.5" customHeight="1">
      <c r="A1167" s="165" t="s">
        <v>94</v>
      </c>
      <c r="B1167" s="166">
        <v>0</v>
      </c>
      <c r="C1167" s="168">
        <v>8</v>
      </c>
      <c r="D1167" s="167" t="e">
        <f t="shared" si="18"/>
        <v>#DIV/0!</v>
      </c>
    </row>
    <row r="1168" spans="1:4" ht="16.5" customHeight="1">
      <c r="A1168" s="165" t="s">
        <v>988</v>
      </c>
      <c r="B1168" s="166">
        <v>158</v>
      </c>
      <c r="C1168" s="168">
        <v>195</v>
      </c>
      <c r="D1168" s="167">
        <f t="shared" si="18"/>
        <v>123.41772151898734</v>
      </c>
    </row>
    <row r="1169" spans="1:4" ht="16.5" customHeight="1">
      <c r="A1169" s="165" t="s">
        <v>989</v>
      </c>
      <c r="B1169" s="166">
        <v>0</v>
      </c>
      <c r="C1169" s="168">
        <v>2</v>
      </c>
      <c r="D1169" s="167" t="e">
        <f t="shared" si="18"/>
        <v>#DIV/0!</v>
      </c>
    </row>
    <row r="1170" spans="1:4" ht="16.5" customHeight="1">
      <c r="A1170" s="165" t="s">
        <v>990</v>
      </c>
      <c r="B1170" s="166">
        <v>187</v>
      </c>
      <c r="C1170" s="168">
        <v>742</v>
      </c>
      <c r="D1170" s="167">
        <f t="shared" si="18"/>
        <v>396.79144385026734</v>
      </c>
    </row>
    <row r="1171" spans="1:4" ht="16.5" customHeight="1">
      <c r="A1171" s="165" t="s">
        <v>991</v>
      </c>
      <c r="B1171" s="168">
        <v>1105</v>
      </c>
      <c r="C1171" s="168">
        <f>SUM(C1172:C1176)</f>
        <v>1823</v>
      </c>
      <c r="D1171" s="167">
        <f t="shared" si="18"/>
        <v>164.97737556561086</v>
      </c>
    </row>
    <row r="1172" spans="1:4" ht="16.5" customHeight="1">
      <c r="A1172" s="165" t="s">
        <v>92</v>
      </c>
      <c r="B1172" s="74">
        <v>0</v>
      </c>
      <c r="C1172" s="168">
        <v>0</v>
      </c>
      <c r="D1172" s="167" t="e">
        <f t="shared" si="18"/>
        <v>#DIV/0!</v>
      </c>
    </row>
    <row r="1173" spans="1:4" ht="16.5" customHeight="1">
      <c r="A1173" s="165" t="s">
        <v>93</v>
      </c>
      <c r="B1173" s="74">
        <v>0</v>
      </c>
      <c r="C1173" s="168">
        <v>0</v>
      </c>
      <c r="D1173" s="167" t="e">
        <f t="shared" si="18"/>
        <v>#DIV/0!</v>
      </c>
    </row>
    <row r="1174" spans="1:4" ht="16.5" customHeight="1">
      <c r="A1174" s="165" t="s">
        <v>94</v>
      </c>
      <c r="B1174" s="74">
        <v>0</v>
      </c>
      <c r="C1174" s="168">
        <v>0</v>
      </c>
      <c r="D1174" s="167" t="e">
        <f t="shared" si="18"/>
        <v>#DIV/0!</v>
      </c>
    </row>
    <row r="1175" spans="1:4" ht="16.5" customHeight="1">
      <c r="A1175" s="165" t="s">
        <v>992</v>
      </c>
      <c r="B1175" s="74">
        <v>0</v>
      </c>
      <c r="C1175" s="168">
        <v>0</v>
      </c>
      <c r="D1175" s="167" t="e">
        <f t="shared" si="18"/>
        <v>#DIV/0!</v>
      </c>
    </row>
    <row r="1176" spans="1:4" ht="16.5" customHeight="1">
      <c r="A1176" s="165" t="s">
        <v>993</v>
      </c>
      <c r="B1176" s="166">
        <v>1105</v>
      </c>
      <c r="C1176" s="168">
        <v>1823</v>
      </c>
      <c r="D1176" s="167">
        <f t="shared" si="18"/>
        <v>164.97737556561086</v>
      </c>
    </row>
    <row r="1177" spans="1:4" ht="16.5" customHeight="1">
      <c r="A1177" s="165" t="s">
        <v>994</v>
      </c>
      <c r="B1177" s="168">
        <v>50</v>
      </c>
      <c r="C1177" s="168">
        <f>SUM(C1178:C1179)</f>
        <v>347</v>
      </c>
      <c r="D1177" s="167">
        <f t="shared" si="18"/>
        <v>694</v>
      </c>
    </row>
    <row r="1178" spans="1:4" ht="16.5" customHeight="1">
      <c r="A1178" s="165" t="s">
        <v>995</v>
      </c>
      <c r="B1178" s="74">
        <v>0</v>
      </c>
      <c r="C1178" s="168">
        <v>0</v>
      </c>
      <c r="D1178" s="167" t="e">
        <f t="shared" si="18"/>
        <v>#DIV/0!</v>
      </c>
    </row>
    <row r="1179" spans="1:4" ht="16.5" customHeight="1">
      <c r="A1179" s="165" t="s">
        <v>996</v>
      </c>
      <c r="B1179" s="166">
        <v>50</v>
      </c>
      <c r="C1179" s="168">
        <v>347</v>
      </c>
      <c r="D1179" s="167">
        <f t="shared" si="18"/>
        <v>694</v>
      </c>
    </row>
    <row r="1180" spans="1:4" ht="16.5" customHeight="1">
      <c r="A1180" s="165" t="s">
        <v>997</v>
      </c>
      <c r="B1180" s="168">
        <f>B1181+B1188+B1198+B1204+B1207</f>
        <v>99</v>
      </c>
      <c r="C1180" s="168">
        <f>C1181+C1188+C1198+C1204+C1207</f>
        <v>230</v>
      </c>
      <c r="D1180" s="167">
        <f t="shared" si="18"/>
        <v>232.3232323232323</v>
      </c>
    </row>
    <row r="1181" spans="1:4" ht="16.5" customHeight="1">
      <c r="A1181" s="165" t="s">
        <v>998</v>
      </c>
      <c r="B1181" s="168">
        <f>SUM(B1182:B1187)</f>
        <v>25</v>
      </c>
      <c r="C1181" s="168">
        <f>SUM(C1182:C1187)</f>
        <v>90</v>
      </c>
      <c r="D1181" s="167">
        <f t="shared" si="18"/>
        <v>360</v>
      </c>
    </row>
    <row r="1182" spans="1:4" ht="16.5" customHeight="1">
      <c r="A1182" s="165" t="s">
        <v>92</v>
      </c>
      <c r="B1182" s="74"/>
      <c r="C1182" s="168">
        <v>0</v>
      </c>
      <c r="D1182" s="167" t="e">
        <f t="shared" si="18"/>
        <v>#DIV/0!</v>
      </c>
    </row>
    <row r="1183" spans="1:4" ht="16.5" customHeight="1">
      <c r="A1183" s="165" t="s">
        <v>93</v>
      </c>
      <c r="B1183" s="74"/>
      <c r="C1183" s="168">
        <v>90</v>
      </c>
      <c r="D1183" s="167" t="e">
        <f t="shared" si="18"/>
        <v>#DIV/0!</v>
      </c>
    </row>
    <row r="1184" spans="1:4" ht="16.5" customHeight="1">
      <c r="A1184" s="165" t="s">
        <v>94</v>
      </c>
      <c r="B1184" s="74"/>
      <c r="C1184" s="168">
        <v>0</v>
      </c>
      <c r="D1184" s="167" t="e">
        <f t="shared" si="18"/>
        <v>#DIV/0!</v>
      </c>
    </row>
    <row r="1185" spans="1:4" ht="16.5" customHeight="1">
      <c r="A1185" s="165" t="s">
        <v>999</v>
      </c>
      <c r="B1185" s="74"/>
      <c r="C1185" s="168">
        <v>0</v>
      </c>
      <c r="D1185" s="167" t="e">
        <f t="shared" si="18"/>
        <v>#DIV/0!</v>
      </c>
    </row>
    <row r="1186" spans="1:4" ht="16.5" customHeight="1">
      <c r="A1186" s="165" t="s">
        <v>101</v>
      </c>
      <c r="B1186" s="74"/>
      <c r="C1186" s="168">
        <v>0</v>
      </c>
      <c r="D1186" s="167" t="e">
        <f t="shared" si="18"/>
        <v>#DIV/0!</v>
      </c>
    </row>
    <row r="1187" spans="1:4" ht="16.5" customHeight="1">
      <c r="A1187" s="165" t="s">
        <v>1000</v>
      </c>
      <c r="B1187" s="166">
        <v>25</v>
      </c>
      <c r="C1187" s="168">
        <v>0</v>
      </c>
      <c r="D1187" s="167">
        <f t="shared" si="18"/>
        <v>0</v>
      </c>
    </row>
    <row r="1188" spans="1:4" ht="16.5" customHeight="1">
      <c r="A1188" s="165" t="s">
        <v>1001</v>
      </c>
      <c r="B1188" s="168">
        <v>20</v>
      </c>
      <c r="C1188" s="168">
        <f>SUM(C1189:C1197)</f>
        <v>0</v>
      </c>
      <c r="D1188" s="167">
        <f t="shared" si="18"/>
        <v>0</v>
      </c>
    </row>
    <row r="1189" spans="1:4" ht="16.5" customHeight="1">
      <c r="A1189" s="165" t="s">
        <v>1002</v>
      </c>
      <c r="B1189" s="74">
        <v>0</v>
      </c>
      <c r="C1189" s="168">
        <v>0</v>
      </c>
      <c r="D1189" s="167" t="e">
        <f t="shared" si="18"/>
        <v>#DIV/0!</v>
      </c>
    </row>
    <row r="1190" spans="1:4" ht="16.5" customHeight="1">
      <c r="A1190" s="165" t="s">
        <v>1003</v>
      </c>
      <c r="B1190" s="74">
        <v>0</v>
      </c>
      <c r="C1190" s="168">
        <v>0</v>
      </c>
      <c r="D1190" s="167" t="e">
        <f t="shared" si="18"/>
        <v>#DIV/0!</v>
      </c>
    </row>
    <row r="1191" spans="1:4" ht="16.5" customHeight="1">
      <c r="A1191" s="165" t="s">
        <v>1004</v>
      </c>
      <c r="B1191" s="74">
        <v>0</v>
      </c>
      <c r="C1191" s="168">
        <v>0</v>
      </c>
      <c r="D1191" s="167" t="e">
        <f t="shared" si="18"/>
        <v>#DIV/0!</v>
      </c>
    </row>
    <row r="1192" spans="1:4" ht="16.5" customHeight="1">
      <c r="A1192" s="165" t="s">
        <v>1005</v>
      </c>
      <c r="B1192" s="74">
        <v>0</v>
      </c>
      <c r="C1192" s="168">
        <v>0</v>
      </c>
      <c r="D1192" s="167" t="e">
        <f t="shared" si="18"/>
        <v>#DIV/0!</v>
      </c>
    </row>
    <row r="1193" spans="1:4" ht="16.5" customHeight="1">
      <c r="A1193" s="165" t="s">
        <v>1006</v>
      </c>
      <c r="B1193" s="74">
        <v>0</v>
      </c>
      <c r="C1193" s="168">
        <v>0</v>
      </c>
      <c r="D1193" s="167" t="e">
        <f t="shared" si="18"/>
        <v>#DIV/0!</v>
      </c>
    </row>
    <row r="1194" spans="1:4" ht="16.5" customHeight="1">
      <c r="A1194" s="165" t="s">
        <v>1007</v>
      </c>
      <c r="B1194" s="74">
        <v>0</v>
      </c>
      <c r="C1194" s="168">
        <v>0</v>
      </c>
      <c r="D1194" s="167" t="e">
        <f t="shared" si="18"/>
        <v>#DIV/0!</v>
      </c>
    </row>
    <row r="1195" spans="1:4" ht="16.5" customHeight="1">
      <c r="A1195" s="165" t="s">
        <v>1008</v>
      </c>
      <c r="B1195" s="74">
        <v>0</v>
      </c>
      <c r="C1195" s="168">
        <v>0</v>
      </c>
      <c r="D1195" s="167" t="e">
        <f t="shared" si="18"/>
        <v>#DIV/0!</v>
      </c>
    </row>
    <row r="1196" spans="1:4" ht="16.5" customHeight="1">
      <c r="A1196" s="165" t="s">
        <v>1009</v>
      </c>
      <c r="B1196" s="74">
        <v>0</v>
      </c>
      <c r="C1196" s="168">
        <v>0</v>
      </c>
      <c r="D1196" s="167" t="e">
        <f t="shared" si="18"/>
        <v>#DIV/0!</v>
      </c>
    </row>
    <row r="1197" spans="1:4" ht="16.5" customHeight="1">
      <c r="A1197" s="165" t="s">
        <v>1010</v>
      </c>
      <c r="B1197" s="166">
        <v>20</v>
      </c>
      <c r="C1197" s="168">
        <v>0</v>
      </c>
      <c r="D1197" s="167">
        <f t="shared" si="18"/>
        <v>0</v>
      </c>
    </row>
    <row r="1198" spans="1:4" ht="16.5" customHeight="1">
      <c r="A1198" s="165" t="s">
        <v>1011</v>
      </c>
      <c r="B1198" s="168">
        <v>16</v>
      </c>
      <c r="C1198" s="168">
        <f>SUM(C1199:C1203)</f>
        <v>140</v>
      </c>
      <c r="D1198" s="167">
        <f t="shared" si="18"/>
        <v>875</v>
      </c>
    </row>
    <row r="1199" spans="1:4" ht="16.5" customHeight="1">
      <c r="A1199" s="165" t="s">
        <v>1012</v>
      </c>
      <c r="B1199" s="74">
        <v>0</v>
      </c>
      <c r="C1199" s="168">
        <v>0</v>
      </c>
      <c r="D1199" s="167" t="e">
        <f t="shared" si="18"/>
        <v>#DIV/0!</v>
      </c>
    </row>
    <row r="1200" spans="1:4" ht="16.5" customHeight="1">
      <c r="A1200" s="165" t="s">
        <v>1013</v>
      </c>
      <c r="B1200" s="74">
        <v>0</v>
      </c>
      <c r="C1200" s="168">
        <v>0</v>
      </c>
      <c r="D1200" s="167" t="e">
        <f t="shared" si="18"/>
        <v>#DIV/0!</v>
      </c>
    </row>
    <row r="1201" spans="1:4" ht="16.5" customHeight="1">
      <c r="A1201" s="165" t="s">
        <v>1014</v>
      </c>
      <c r="B1201" s="74">
        <v>0</v>
      </c>
      <c r="C1201" s="168">
        <v>0</v>
      </c>
      <c r="D1201" s="167" t="e">
        <f t="shared" si="18"/>
        <v>#DIV/0!</v>
      </c>
    </row>
    <row r="1202" spans="1:4" ht="16.5" customHeight="1">
      <c r="A1202" s="165" t="s">
        <v>1015</v>
      </c>
      <c r="B1202" s="74">
        <v>0</v>
      </c>
      <c r="C1202" s="168">
        <v>0</v>
      </c>
      <c r="D1202" s="167" t="e">
        <f t="shared" si="18"/>
        <v>#DIV/0!</v>
      </c>
    </row>
    <row r="1203" spans="1:4" ht="16.5" customHeight="1">
      <c r="A1203" s="165" t="s">
        <v>1016</v>
      </c>
      <c r="B1203" s="74">
        <v>16</v>
      </c>
      <c r="C1203" s="168">
        <v>140</v>
      </c>
      <c r="D1203" s="167">
        <f t="shared" si="18"/>
        <v>875</v>
      </c>
    </row>
    <row r="1204" spans="1:4" ht="16.5" customHeight="1">
      <c r="A1204" s="165" t="s">
        <v>1017</v>
      </c>
      <c r="B1204" s="74"/>
      <c r="C1204" s="168">
        <f>SUM(C1205:C1206)</f>
        <v>0</v>
      </c>
      <c r="D1204" s="167" t="e">
        <f t="shared" si="18"/>
        <v>#DIV/0!</v>
      </c>
    </row>
    <row r="1205" spans="1:4" ht="16.5" customHeight="1">
      <c r="A1205" s="165" t="s">
        <v>1018</v>
      </c>
      <c r="B1205" s="74"/>
      <c r="C1205" s="168">
        <v>0</v>
      </c>
      <c r="D1205" s="167" t="e">
        <f t="shared" si="18"/>
        <v>#DIV/0!</v>
      </c>
    </row>
    <row r="1206" spans="1:4" ht="16.5" customHeight="1">
      <c r="A1206" s="165" t="s">
        <v>1019</v>
      </c>
      <c r="B1206" s="74"/>
      <c r="C1206" s="168">
        <v>0</v>
      </c>
      <c r="D1206" s="167" t="e">
        <f t="shared" si="18"/>
        <v>#DIV/0!</v>
      </c>
    </row>
    <row r="1207" spans="1:4" ht="16.5" customHeight="1">
      <c r="A1207" s="165" t="s">
        <v>1020</v>
      </c>
      <c r="B1207" s="168">
        <v>38</v>
      </c>
      <c r="C1207" s="168">
        <f>C1208</f>
        <v>0</v>
      </c>
      <c r="D1207" s="167">
        <f t="shared" si="18"/>
        <v>0</v>
      </c>
    </row>
    <row r="1208" spans="1:4" ht="16.5" customHeight="1">
      <c r="A1208" s="165" t="s">
        <v>1021</v>
      </c>
      <c r="B1208" s="166">
        <v>38</v>
      </c>
      <c r="C1208" s="168">
        <v>0</v>
      </c>
      <c r="D1208" s="167">
        <f t="shared" si="18"/>
        <v>0</v>
      </c>
    </row>
    <row r="1209" spans="1:4" ht="16.5" customHeight="1">
      <c r="A1209" s="165" t="s">
        <v>1022</v>
      </c>
      <c r="B1209" s="168"/>
      <c r="C1209" s="168">
        <f>SUM(C1210:C1218)</f>
        <v>0</v>
      </c>
      <c r="D1209" s="167" t="e">
        <f t="shared" si="18"/>
        <v>#DIV/0!</v>
      </c>
    </row>
    <row r="1210" spans="1:4" ht="16.5" customHeight="1">
      <c r="A1210" s="165" t="s">
        <v>1023</v>
      </c>
      <c r="B1210" s="74"/>
      <c r="C1210" s="168">
        <v>0</v>
      </c>
      <c r="D1210" s="167" t="e">
        <f t="shared" si="18"/>
        <v>#DIV/0!</v>
      </c>
    </row>
    <row r="1211" spans="1:4" ht="16.5" customHeight="1">
      <c r="A1211" s="165" t="s">
        <v>1024</v>
      </c>
      <c r="B1211" s="74"/>
      <c r="C1211" s="168">
        <v>0</v>
      </c>
      <c r="D1211" s="167" t="e">
        <f t="shared" si="18"/>
        <v>#DIV/0!</v>
      </c>
    </row>
    <row r="1212" spans="1:4" ht="16.5" customHeight="1">
      <c r="A1212" s="165" t="s">
        <v>1025</v>
      </c>
      <c r="B1212" s="74"/>
      <c r="C1212" s="168">
        <v>0</v>
      </c>
      <c r="D1212" s="167" t="e">
        <f t="shared" si="18"/>
        <v>#DIV/0!</v>
      </c>
    </row>
    <row r="1213" spans="1:4" ht="16.5" customHeight="1">
      <c r="A1213" s="165" t="s">
        <v>1026</v>
      </c>
      <c r="B1213" s="74"/>
      <c r="C1213" s="168">
        <v>0</v>
      </c>
      <c r="D1213" s="167" t="e">
        <f t="shared" si="18"/>
        <v>#DIV/0!</v>
      </c>
    </row>
    <row r="1214" spans="1:4" ht="16.5" customHeight="1">
      <c r="A1214" s="165" t="s">
        <v>1027</v>
      </c>
      <c r="B1214" s="74"/>
      <c r="C1214" s="168">
        <v>0</v>
      </c>
      <c r="D1214" s="167" t="e">
        <f t="shared" si="18"/>
        <v>#DIV/0!</v>
      </c>
    </row>
    <row r="1215" spans="1:4" ht="16.5" customHeight="1">
      <c r="A1215" s="165" t="s">
        <v>764</v>
      </c>
      <c r="B1215" s="74"/>
      <c r="C1215" s="168">
        <v>0</v>
      </c>
      <c r="D1215" s="167" t="e">
        <f t="shared" si="18"/>
        <v>#DIV/0!</v>
      </c>
    </row>
    <row r="1216" spans="1:4" ht="16.5" customHeight="1">
      <c r="A1216" s="165" t="s">
        <v>1028</v>
      </c>
      <c r="B1216" s="74"/>
      <c r="C1216" s="168">
        <v>0</v>
      </c>
      <c r="D1216" s="167" t="e">
        <f t="shared" si="18"/>
        <v>#DIV/0!</v>
      </c>
    </row>
    <row r="1217" spans="1:4" ht="16.5" customHeight="1">
      <c r="A1217" s="165" t="s">
        <v>1029</v>
      </c>
      <c r="B1217" s="74"/>
      <c r="C1217" s="168">
        <v>0</v>
      </c>
      <c r="D1217" s="167" t="e">
        <f t="shared" si="18"/>
        <v>#DIV/0!</v>
      </c>
    </row>
    <row r="1218" spans="1:4" ht="16.5" customHeight="1">
      <c r="A1218" s="165" t="s">
        <v>1030</v>
      </c>
      <c r="B1218" s="74"/>
      <c r="C1218" s="168">
        <v>0</v>
      </c>
      <c r="D1218" s="167" t="e">
        <f t="shared" si="18"/>
        <v>#DIV/0!</v>
      </c>
    </row>
    <row r="1219" spans="1:4" ht="16.5" customHeight="1">
      <c r="A1219" s="165" t="s">
        <v>1031</v>
      </c>
      <c r="B1219" s="168">
        <f>B1220+B1240+B1259+B1268+B1281+B1296</f>
        <v>6241</v>
      </c>
      <c r="C1219" s="168">
        <f>C1220+C1240+C1259+C1268+C1281+C1296</f>
        <v>7987</v>
      </c>
      <c r="D1219" s="167">
        <f t="shared" si="18"/>
        <v>127.97628585162634</v>
      </c>
    </row>
    <row r="1220" spans="1:4" ht="16.5" customHeight="1">
      <c r="A1220" s="165" t="s">
        <v>1032</v>
      </c>
      <c r="B1220" s="168">
        <v>5953</v>
      </c>
      <c r="C1220" s="168">
        <f>SUM(C1221:C1239)</f>
        <v>7301</v>
      </c>
      <c r="D1220" s="167">
        <f t="shared" si="18"/>
        <v>122.64404501931799</v>
      </c>
    </row>
    <row r="1221" spans="1:4" ht="16.5" customHeight="1">
      <c r="A1221" s="165" t="s">
        <v>92</v>
      </c>
      <c r="B1221" s="166">
        <v>1681</v>
      </c>
      <c r="C1221" s="168">
        <v>1708</v>
      </c>
      <c r="D1221" s="167">
        <f aca="true" t="shared" si="19" ref="D1221:D1284">C1221/B1221*100</f>
        <v>101.60618679357525</v>
      </c>
    </row>
    <row r="1222" spans="1:4" ht="16.5" customHeight="1">
      <c r="A1222" s="165" t="s">
        <v>93</v>
      </c>
      <c r="B1222" s="166">
        <v>30</v>
      </c>
      <c r="C1222" s="168">
        <v>0</v>
      </c>
      <c r="D1222" s="167">
        <f t="shared" si="19"/>
        <v>0</v>
      </c>
    </row>
    <row r="1223" spans="1:4" ht="16.5" customHeight="1">
      <c r="A1223" s="165" t="s">
        <v>94</v>
      </c>
      <c r="B1223" s="74">
        <v>0</v>
      </c>
      <c r="C1223" s="168">
        <v>0</v>
      </c>
      <c r="D1223" s="167" t="e">
        <f t="shared" si="19"/>
        <v>#DIV/0!</v>
      </c>
    </row>
    <row r="1224" spans="1:4" ht="16.5" customHeight="1">
      <c r="A1224" s="165" t="s">
        <v>1033</v>
      </c>
      <c r="B1224" s="74">
        <v>96</v>
      </c>
      <c r="C1224" s="168">
        <v>0</v>
      </c>
      <c r="D1224" s="167">
        <f t="shared" si="19"/>
        <v>0</v>
      </c>
    </row>
    <row r="1225" spans="1:4" ht="16.5" customHeight="1">
      <c r="A1225" s="165" t="s">
        <v>1034</v>
      </c>
      <c r="B1225" s="74">
        <v>0</v>
      </c>
      <c r="C1225" s="168">
        <v>0</v>
      </c>
      <c r="D1225" s="167" t="e">
        <f t="shared" si="19"/>
        <v>#DIV/0!</v>
      </c>
    </row>
    <row r="1226" spans="1:4" ht="16.5" customHeight="1">
      <c r="A1226" s="165" t="s">
        <v>1035</v>
      </c>
      <c r="B1226" s="166">
        <v>1468</v>
      </c>
      <c r="C1226" s="168">
        <v>1662</v>
      </c>
      <c r="D1226" s="167">
        <f t="shared" si="19"/>
        <v>113.21525885558583</v>
      </c>
    </row>
    <row r="1227" spans="1:4" ht="16.5" customHeight="1">
      <c r="A1227" s="165" t="s">
        <v>1036</v>
      </c>
      <c r="B1227" s="74">
        <v>0</v>
      </c>
      <c r="C1227" s="168">
        <v>0</v>
      </c>
      <c r="D1227" s="167" t="e">
        <f t="shared" si="19"/>
        <v>#DIV/0!</v>
      </c>
    </row>
    <row r="1228" spans="1:4" ht="16.5" customHeight="1">
      <c r="A1228" s="165" t="s">
        <v>1037</v>
      </c>
      <c r="B1228" s="74">
        <v>0</v>
      </c>
      <c r="C1228" s="168">
        <v>0</v>
      </c>
      <c r="D1228" s="167" t="e">
        <f t="shared" si="19"/>
        <v>#DIV/0!</v>
      </c>
    </row>
    <row r="1229" spans="1:4" ht="16.5" customHeight="1">
      <c r="A1229" s="165" t="s">
        <v>1038</v>
      </c>
      <c r="B1229" s="74">
        <v>0</v>
      </c>
      <c r="C1229" s="168">
        <v>0</v>
      </c>
      <c r="D1229" s="167" t="e">
        <f t="shared" si="19"/>
        <v>#DIV/0!</v>
      </c>
    </row>
    <row r="1230" spans="1:4" ht="16.5" customHeight="1">
      <c r="A1230" s="165" t="s">
        <v>1039</v>
      </c>
      <c r="B1230" s="166">
        <v>373</v>
      </c>
      <c r="C1230" s="168">
        <v>2380</v>
      </c>
      <c r="D1230" s="167">
        <f t="shared" si="19"/>
        <v>638.0697050938338</v>
      </c>
    </row>
    <row r="1231" spans="1:4" ht="16.5" customHeight="1">
      <c r="A1231" s="165" t="s">
        <v>1040</v>
      </c>
      <c r="B1231" s="166">
        <v>180</v>
      </c>
      <c r="C1231" s="168">
        <v>150</v>
      </c>
      <c r="D1231" s="167">
        <f t="shared" si="19"/>
        <v>83.33333333333334</v>
      </c>
    </row>
    <row r="1232" spans="1:4" ht="16.5" customHeight="1">
      <c r="A1232" s="165" t="s">
        <v>1041</v>
      </c>
      <c r="B1232" s="166">
        <v>0</v>
      </c>
      <c r="C1232" s="168">
        <v>0</v>
      </c>
      <c r="D1232" s="167" t="e">
        <f t="shared" si="19"/>
        <v>#DIV/0!</v>
      </c>
    </row>
    <row r="1233" spans="1:4" ht="16.5" customHeight="1">
      <c r="A1233" s="165" t="s">
        <v>1042</v>
      </c>
      <c r="B1233" s="166">
        <v>0</v>
      </c>
      <c r="C1233" s="168">
        <v>35</v>
      </c>
      <c r="D1233" s="167" t="e">
        <f t="shared" si="19"/>
        <v>#DIV/0!</v>
      </c>
    </row>
    <row r="1234" spans="1:4" ht="16.5" customHeight="1">
      <c r="A1234" s="165" t="s">
        <v>1043</v>
      </c>
      <c r="B1234" s="166">
        <v>134</v>
      </c>
      <c r="C1234" s="168">
        <v>13</v>
      </c>
      <c r="D1234" s="167">
        <f t="shared" si="19"/>
        <v>9.701492537313433</v>
      </c>
    </row>
    <row r="1235" spans="1:4" ht="16.5" customHeight="1">
      <c r="A1235" s="165" t="s">
        <v>1044</v>
      </c>
      <c r="B1235" s="74">
        <v>0</v>
      </c>
      <c r="C1235" s="168">
        <v>0</v>
      </c>
      <c r="D1235" s="167" t="e">
        <f t="shared" si="19"/>
        <v>#DIV/0!</v>
      </c>
    </row>
    <row r="1236" spans="1:4" ht="16.5" customHeight="1">
      <c r="A1236" s="165" t="s">
        <v>1045</v>
      </c>
      <c r="B1236" s="74">
        <v>0</v>
      </c>
      <c r="C1236" s="168">
        <v>0</v>
      </c>
      <c r="D1236" s="167" t="e">
        <f t="shared" si="19"/>
        <v>#DIV/0!</v>
      </c>
    </row>
    <row r="1237" spans="1:4" ht="16.5" customHeight="1">
      <c r="A1237" s="165" t="s">
        <v>1046</v>
      </c>
      <c r="B1237" s="74">
        <v>0</v>
      </c>
      <c r="C1237" s="168">
        <v>0</v>
      </c>
      <c r="D1237" s="167" t="e">
        <f t="shared" si="19"/>
        <v>#DIV/0!</v>
      </c>
    </row>
    <row r="1238" spans="1:4" ht="16.5" customHeight="1">
      <c r="A1238" s="165" t="s">
        <v>101</v>
      </c>
      <c r="B1238" s="166">
        <v>233</v>
      </c>
      <c r="C1238" s="168">
        <v>222</v>
      </c>
      <c r="D1238" s="167">
        <f t="shared" si="19"/>
        <v>95.27896995708154</v>
      </c>
    </row>
    <row r="1239" spans="1:4" ht="16.5" customHeight="1">
      <c r="A1239" s="165" t="s">
        <v>1047</v>
      </c>
      <c r="B1239" s="166">
        <v>1758</v>
      </c>
      <c r="C1239" s="168">
        <v>1131</v>
      </c>
      <c r="D1239" s="167">
        <f t="shared" si="19"/>
        <v>64.3344709897611</v>
      </c>
    </row>
    <row r="1240" spans="1:4" ht="16.5" customHeight="1">
      <c r="A1240" s="165" t="s">
        <v>1048</v>
      </c>
      <c r="B1240" s="168"/>
      <c r="C1240" s="168">
        <f>SUM(C1241:C1258)</f>
        <v>0</v>
      </c>
      <c r="D1240" s="167" t="e">
        <f t="shared" si="19"/>
        <v>#DIV/0!</v>
      </c>
    </row>
    <row r="1241" spans="1:4" ht="16.5" customHeight="1">
      <c r="A1241" s="165" t="s">
        <v>92</v>
      </c>
      <c r="B1241" s="74"/>
      <c r="C1241" s="168">
        <v>0</v>
      </c>
      <c r="D1241" s="167" t="e">
        <f t="shared" si="19"/>
        <v>#DIV/0!</v>
      </c>
    </row>
    <row r="1242" spans="1:4" ht="16.5" customHeight="1">
      <c r="A1242" s="165" t="s">
        <v>93</v>
      </c>
      <c r="B1242" s="74"/>
      <c r="C1242" s="168">
        <v>0</v>
      </c>
      <c r="D1242" s="167" t="e">
        <f t="shared" si="19"/>
        <v>#DIV/0!</v>
      </c>
    </row>
    <row r="1243" spans="1:4" ht="16.5" customHeight="1">
      <c r="A1243" s="165" t="s">
        <v>94</v>
      </c>
      <c r="B1243" s="74"/>
      <c r="C1243" s="168">
        <v>0</v>
      </c>
      <c r="D1243" s="167" t="e">
        <f t="shared" si="19"/>
        <v>#DIV/0!</v>
      </c>
    </row>
    <row r="1244" spans="1:4" ht="16.5" customHeight="1">
      <c r="A1244" s="165" t="s">
        <v>1049</v>
      </c>
      <c r="B1244" s="74"/>
      <c r="C1244" s="168">
        <v>0</v>
      </c>
      <c r="D1244" s="167" t="e">
        <f t="shared" si="19"/>
        <v>#DIV/0!</v>
      </c>
    </row>
    <row r="1245" spans="1:4" ht="16.5" customHeight="1">
      <c r="A1245" s="165" t="s">
        <v>1050</v>
      </c>
      <c r="B1245" s="74"/>
      <c r="C1245" s="168">
        <v>0</v>
      </c>
      <c r="D1245" s="167" t="e">
        <f t="shared" si="19"/>
        <v>#DIV/0!</v>
      </c>
    </row>
    <row r="1246" spans="1:4" ht="16.5" customHeight="1">
      <c r="A1246" s="165" t="s">
        <v>1051</v>
      </c>
      <c r="B1246" s="74"/>
      <c r="C1246" s="168">
        <v>0</v>
      </c>
      <c r="D1246" s="167" t="e">
        <f t="shared" si="19"/>
        <v>#DIV/0!</v>
      </c>
    </row>
    <row r="1247" spans="1:4" ht="16.5" customHeight="1">
      <c r="A1247" s="165" t="s">
        <v>1052</v>
      </c>
      <c r="B1247" s="74"/>
      <c r="C1247" s="168">
        <v>0</v>
      </c>
      <c r="D1247" s="167" t="e">
        <f t="shared" si="19"/>
        <v>#DIV/0!</v>
      </c>
    </row>
    <row r="1248" spans="1:4" ht="16.5" customHeight="1">
      <c r="A1248" s="165" t="s">
        <v>1053</v>
      </c>
      <c r="B1248" s="74"/>
      <c r="C1248" s="168">
        <v>0</v>
      </c>
      <c r="D1248" s="167" t="e">
        <f t="shared" si="19"/>
        <v>#DIV/0!</v>
      </c>
    </row>
    <row r="1249" spans="1:4" ht="16.5" customHeight="1">
      <c r="A1249" s="165" t="s">
        <v>1054</v>
      </c>
      <c r="B1249" s="74"/>
      <c r="C1249" s="168">
        <v>0</v>
      </c>
      <c r="D1249" s="167" t="e">
        <f t="shared" si="19"/>
        <v>#DIV/0!</v>
      </c>
    </row>
    <row r="1250" spans="1:4" ht="16.5" customHeight="1">
      <c r="A1250" s="165" t="s">
        <v>1055</v>
      </c>
      <c r="B1250" s="74"/>
      <c r="C1250" s="168">
        <v>0</v>
      </c>
      <c r="D1250" s="167" t="e">
        <f t="shared" si="19"/>
        <v>#DIV/0!</v>
      </c>
    </row>
    <row r="1251" spans="1:4" ht="16.5" customHeight="1">
      <c r="A1251" s="165" t="s">
        <v>1056</v>
      </c>
      <c r="B1251" s="74"/>
      <c r="C1251" s="168">
        <v>0</v>
      </c>
      <c r="D1251" s="167" t="e">
        <f t="shared" si="19"/>
        <v>#DIV/0!</v>
      </c>
    </row>
    <row r="1252" spans="1:4" ht="16.5" customHeight="1">
      <c r="A1252" s="165" t="s">
        <v>1057</v>
      </c>
      <c r="B1252" s="74"/>
      <c r="C1252" s="168">
        <v>0</v>
      </c>
      <c r="D1252" s="167" t="e">
        <f t="shared" si="19"/>
        <v>#DIV/0!</v>
      </c>
    </row>
    <row r="1253" spans="1:4" ht="16.5" customHeight="1">
      <c r="A1253" s="165" t="s">
        <v>1058</v>
      </c>
      <c r="B1253" s="74"/>
      <c r="C1253" s="168">
        <v>0</v>
      </c>
      <c r="D1253" s="167" t="e">
        <f t="shared" si="19"/>
        <v>#DIV/0!</v>
      </c>
    </row>
    <row r="1254" spans="1:4" ht="16.5" customHeight="1">
      <c r="A1254" s="165" t="s">
        <v>1059</v>
      </c>
      <c r="B1254" s="74"/>
      <c r="C1254" s="168">
        <v>0</v>
      </c>
      <c r="D1254" s="167" t="e">
        <f t="shared" si="19"/>
        <v>#DIV/0!</v>
      </c>
    </row>
    <row r="1255" spans="1:4" ht="16.5" customHeight="1">
      <c r="A1255" s="165" t="s">
        <v>1060</v>
      </c>
      <c r="B1255" s="74"/>
      <c r="C1255" s="168">
        <v>0</v>
      </c>
      <c r="D1255" s="167" t="e">
        <f t="shared" si="19"/>
        <v>#DIV/0!</v>
      </c>
    </row>
    <row r="1256" spans="1:4" ht="16.5" customHeight="1">
      <c r="A1256" s="165" t="s">
        <v>1061</v>
      </c>
      <c r="B1256" s="74"/>
      <c r="C1256" s="168">
        <v>0</v>
      </c>
      <c r="D1256" s="167" t="e">
        <f t="shared" si="19"/>
        <v>#DIV/0!</v>
      </c>
    </row>
    <row r="1257" spans="1:4" ht="16.5" customHeight="1">
      <c r="A1257" s="165" t="s">
        <v>101</v>
      </c>
      <c r="B1257" s="74"/>
      <c r="C1257" s="168">
        <v>0</v>
      </c>
      <c r="D1257" s="167" t="e">
        <f t="shared" si="19"/>
        <v>#DIV/0!</v>
      </c>
    </row>
    <row r="1258" spans="1:4" ht="16.5" customHeight="1">
      <c r="A1258" s="165" t="s">
        <v>1062</v>
      </c>
      <c r="B1258" s="74"/>
      <c r="C1258" s="168">
        <v>0</v>
      </c>
      <c r="D1258" s="167" t="e">
        <f t="shared" si="19"/>
        <v>#DIV/0!</v>
      </c>
    </row>
    <row r="1259" spans="1:4" ht="16.5" customHeight="1">
      <c r="A1259" s="165" t="s">
        <v>1063</v>
      </c>
      <c r="B1259" s="168">
        <v>35</v>
      </c>
      <c r="C1259" s="168">
        <f>SUM(C1260:C1267)</f>
        <v>90</v>
      </c>
      <c r="D1259" s="167">
        <f t="shared" si="19"/>
        <v>257.14285714285717</v>
      </c>
    </row>
    <row r="1260" spans="1:4" ht="16.5" customHeight="1">
      <c r="A1260" s="165" t="s">
        <v>92</v>
      </c>
      <c r="B1260" s="74">
        <v>0</v>
      </c>
      <c r="C1260" s="168">
        <v>0</v>
      </c>
      <c r="D1260" s="167" t="e">
        <f t="shared" si="19"/>
        <v>#DIV/0!</v>
      </c>
    </row>
    <row r="1261" spans="1:4" ht="16.5" customHeight="1">
      <c r="A1261" s="165" t="s">
        <v>93</v>
      </c>
      <c r="B1261" s="74">
        <v>0</v>
      </c>
      <c r="C1261" s="168">
        <v>0</v>
      </c>
      <c r="D1261" s="167" t="e">
        <f t="shared" si="19"/>
        <v>#DIV/0!</v>
      </c>
    </row>
    <row r="1262" spans="1:4" ht="16.5" customHeight="1">
      <c r="A1262" s="165" t="s">
        <v>94</v>
      </c>
      <c r="B1262" s="74">
        <v>0</v>
      </c>
      <c r="C1262" s="168">
        <v>0</v>
      </c>
      <c r="D1262" s="167" t="e">
        <f t="shared" si="19"/>
        <v>#DIV/0!</v>
      </c>
    </row>
    <row r="1263" spans="1:4" ht="16.5" customHeight="1">
      <c r="A1263" s="165" t="s">
        <v>1064</v>
      </c>
      <c r="B1263" s="74">
        <v>35</v>
      </c>
      <c r="C1263" s="168">
        <v>90</v>
      </c>
      <c r="D1263" s="167">
        <f t="shared" si="19"/>
        <v>257.14285714285717</v>
      </c>
    </row>
    <row r="1264" spans="1:4" ht="16.5" customHeight="1">
      <c r="A1264" s="165" t="s">
        <v>1065</v>
      </c>
      <c r="B1264" s="74"/>
      <c r="C1264" s="168">
        <v>0</v>
      </c>
      <c r="D1264" s="167" t="e">
        <f t="shared" si="19"/>
        <v>#DIV/0!</v>
      </c>
    </row>
    <row r="1265" spans="1:4" ht="16.5" customHeight="1">
      <c r="A1265" s="165" t="s">
        <v>1066</v>
      </c>
      <c r="B1265" s="74"/>
      <c r="C1265" s="168">
        <v>0</v>
      </c>
      <c r="D1265" s="167" t="e">
        <f t="shared" si="19"/>
        <v>#DIV/0!</v>
      </c>
    </row>
    <row r="1266" spans="1:4" ht="16.5" customHeight="1">
      <c r="A1266" s="165" t="s">
        <v>101</v>
      </c>
      <c r="B1266" s="74"/>
      <c r="C1266" s="168">
        <v>0</v>
      </c>
      <c r="D1266" s="167" t="e">
        <f t="shared" si="19"/>
        <v>#DIV/0!</v>
      </c>
    </row>
    <row r="1267" spans="1:4" ht="16.5" customHeight="1">
      <c r="A1267" s="165" t="s">
        <v>1067</v>
      </c>
      <c r="B1267" s="74"/>
      <c r="C1267" s="168">
        <v>0</v>
      </c>
      <c r="D1267" s="167" t="e">
        <f t="shared" si="19"/>
        <v>#DIV/0!</v>
      </c>
    </row>
    <row r="1268" spans="1:4" ht="16.5" customHeight="1">
      <c r="A1268" s="165" t="s">
        <v>1068</v>
      </c>
      <c r="B1268" s="168">
        <v>123</v>
      </c>
      <c r="C1268" s="168">
        <f>SUM(C1269:C1280)</f>
        <v>89</v>
      </c>
      <c r="D1268" s="167">
        <f t="shared" si="19"/>
        <v>72.35772357723577</v>
      </c>
    </row>
    <row r="1269" spans="1:4" ht="16.5" customHeight="1">
      <c r="A1269" s="165" t="s">
        <v>92</v>
      </c>
      <c r="B1269" s="166">
        <v>77</v>
      </c>
      <c r="C1269" s="168">
        <v>66</v>
      </c>
      <c r="D1269" s="167">
        <f t="shared" si="19"/>
        <v>85.71428571428571</v>
      </c>
    </row>
    <row r="1270" spans="1:4" ht="16.5" customHeight="1">
      <c r="A1270" s="165" t="s">
        <v>93</v>
      </c>
      <c r="B1270" s="166">
        <v>0</v>
      </c>
      <c r="C1270" s="168">
        <v>0</v>
      </c>
      <c r="D1270" s="167" t="e">
        <f t="shared" si="19"/>
        <v>#DIV/0!</v>
      </c>
    </row>
    <row r="1271" spans="1:4" ht="16.5" customHeight="1">
      <c r="A1271" s="165" t="s">
        <v>94</v>
      </c>
      <c r="B1271" s="166">
        <v>0</v>
      </c>
      <c r="C1271" s="168">
        <v>0</v>
      </c>
      <c r="D1271" s="167" t="e">
        <f t="shared" si="19"/>
        <v>#DIV/0!</v>
      </c>
    </row>
    <row r="1272" spans="1:4" ht="16.5" customHeight="1">
      <c r="A1272" s="165" t="s">
        <v>1069</v>
      </c>
      <c r="B1272" s="166">
        <v>46</v>
      </c>
      <c r="C1272" s="168">
        <v>13</v>
      </c>
      <c r="D1272" s="167">
        <f t="shared" si="19"/>
        <v>28.26086956521739</v>
      </c>
    </row>
    <row r="1273" spans="1:4" ht="16.5" customHeight="1">
      <c r="A1273" s="165" t="s">
        <v>1070</v>
      </c>
      <c r="B1273" s="74"/>
      <c r="C1273" s="168">
        <v>0</v>
      </c>
      <c r="D1273" s="167" t="e">
        <f t="shared" si="19"/>
        <v>#DIV/0!</v>
      </c>
    </row>
    <row r="1274" spans="1:4" ht="16.5" customHeight="1">
      <c r="A1274" s="165" t="s">
        <v>1071</v>
      </c>
      <c r="B1274" s="74"/>
      <c r="C1274" s="168">
        <v>10</v>
      </c>
      <c r="D1274" s="167" t="e">
        <f t="shared" si="19"/>
        <v>#DIV/0!</v>
      </c>
    </row>
    <row r="1275" spans="1:4" ht="16.5" customHeight="1">
      <c r="A1275" s="165" t="s">
        <v>1072</v>
      </c>
      <c r="B1275" s="74"/>
      <c r="C1275" s="168">
        <v>0</v>
      </c>
      <c r="D1275" s="167" t="e">
        <f t="shared" si="19"/>
        <v>#DIV/0!</v>
      </c>
    </row>
    <row r="1276" spans="1:4" ht="16.5" customHeight="1">
      <c r="A1276" s="165" t="s">
        <v>1073</v>
      </c>
      <c r="B1276" s="74"/>
      <c r="C1276" s="168">
        <v>0</v>
      </c>
      <c r="D1276" s="167" t="e">
        <f t="shared" si="19"/>
        <v>#DIV/0!</v>
      </c>
    </row>
    <row r="1277" spans="1:4" ht="16.5" customHeight="1">
      <c r="A1277" s="165" t="s">
        <v>1074</v>
      </c>
      <c r="B1277" s="74"/>
      <c r="C1277" s="168">
        <v>0</v>
      </c>
      <c r="D1277" s="167" t="e">
        <f t="shared" si="19"/>
        <v>#DIV/0!</v>
      </c>
    </row>
    <row r="1278" spans="1:4" ht="16.5" customHeight="1">
      <c r="A1278" s="165" t="s">
        <v>1075</v>
      </c>
      <c r="B1278" s="74"/>
      <c r="C1278" s="168">
        <v>0</v>
      </c>
      <c r="D1278" s="167" t="e">
        <f t="shared" si="19"/>
        <v>#DIV/0!</v>
      </c>
    </row>
    <row r="1279" spans="1:4" ht="16.5" customHeight="1">
      <c r="A1279" s="165" t="s">
        <v>1076</v>
      </c>
      <c r="B1279" s="74"/>
      <c r="C1279" s="168">
        <v>0</v>
      </c>
      <c r="D1279" s="167" t="e">
        <f t="shared" si="19"/>
        <v>#DIV/0!</v>
      </c>
    </row>
    <row r="1280" spans="1:4" ht="16.5" customHeight="1">
      <c r="A1280" s="165" t="s">
        <v>1077</v>
      </c>
      <c r="B1280" s="74"/>
      <c r="C1280" s="168">
        <v>0</v>
      </c>
      <c r="D1280" s="167" t="e">
        <f t="shared" si="19"/>
        <v>#DIV/0!</v>
      </c>
    </row>
    <row r="1281" spans="1:4" ht="16.5" customHeight="1">
      <c r="A1281" s="165" t="s">
        <v>1078</v>
      </c>
      <c r="B1281" s="168">
        <v>100</v>
      </c>
      <c r="C1281" s="168">
        <f>SUM(C1282:C1295)</f>
        <v>378</v>
      </c>
      <c r="D1281" s="167">
        <f t="shared" si="19"/>
        <v>378</v>
      </c>
    </row>
    <row r="1282" spans="1:4" ht="16.5" customHeight="1">
      <c r="A1282" s="165" t="s">
        <v>92</v>
      </c>
      <c r="B1282" s="166">
        <v>0</v>
      </c>
      <c r="C1282" s="168">
        <v>0</v>
      </c>
      <c r="D1282" s="167" t="e">
        <f t="shared" si="19"/>
        <v>#DIV/0!</v>
      </c>
    </row>
    <row r="1283" spans="1:4" ht="16.5" customHeight="1">
      <c r="A1283" s="165" t="s">
        <v>93</v>
      </c>
      <c r="B1283" s="74">
        <v>0</v>
      </c>
      <c r="C1283" s="168">
        <v>140</v>
      </c>
      <c r="D1283" s="167" t="e">
        <f t="shared" si="19"/>
        <v>#DIV/0!</v>
      </c>
    </row>
    <row r="1284" spans="1:4" ht="16.5" customHeight="1">
      <c r="A1284" s="165" t="s">
        <v>94</v>
      </c>
      <c r="B1284" s="74">
        <v>0</v>
      </c>
      <c r="C1284" s="168">
        <v>0</v>
      </c>
      <c r="D1284" s="167" t="e">
        <f t="shared" si="19"/>
        <v>#DIV/0!</v>
      </c>
    </row>
    <row r="1285" spans="1:4" ht="16.5" customHeight="1">
      <c r="A1285" s="165" t="s">
        <v>1079</v>
      </c>
      <c r="B1285" s="74">
        <v>0</v>
      </c>
      <c r="C1285" s="168">
        <v>0</v>
      </c>
      <c r="D1285" s="167" t="e">
        <f aca="true" t="shared" si="20" ref="D1285:D1348">C1285/B1285*100</f>
        <v>#DIV/0!</v>
      </c>
    </row>
    <row r="1286" spans="1:4" ht="16.5" customHeight="1">
      <c r="A1286" s="165" t="s">
        <v>1080</v>
      </c>
      <c r="B1286" s="74">
        <v>0</v>
      </c>
      <c r="C1286" s="168">
        <v>0</v>
      </c>
      <c r="D1286" s="167" t="e">
        <f t="shared" si="20"/>
        <v>#DIV/0!</v>
      </c>
    </row>
    <row r="1287" spans="1:4" ht="16.5" customHeight="1">
      <c r="A1287" s="165" t="s">
        <v>1081</v>
      </c>
      <c r="B1287" s="74">
        <v>0</v>
      </c>
      <c r="C1287" s="168">
        <v>0</v>
      </c>
      <c r="D1287" s="167" t="e">
        <f t="shared" si="20"/>
        <v>#DIV/0!</v>
      </c>
    </row>
    <row r="1288" spans="1:4" ht="16.5" customHeight="1">
      <c r="A1288" s="165" t="s">
        <v>1082</v>
      </c>
      <c r="B1288" s="74">
        <v>0</v>
      </c>
      <c r="C1288" s="168">
        <v>0</v>
      </c>
      <c r="D1288" s="167" t="e">
        <f t="shared" si="20"/>
        <v>#DIV/0!</v>
      </c>
    </row>
    <row r="1289" spans="1:4" ht="16.5" customHeight="1">
      <c r="A1289" s="165" t="s">
        <v>1083</v>
      </c>
      <c r="B1289" s="74">
        <v>0</v>
      </c>
      <c r="C1289" s="168">
        <v>20</v>
      </c>
      <c r="D1289" s="167" t="e">
        <f t="shared" si="20"/>
        <v>#DIV/0!</v>
      </c>
    </row>
    <row r="1290" spans="1:4" ht="16.5" customHeight="1">
      <c r="A1290" s="165" t="s">
        <v>1084</v>
      </c>
      <c r="B1290" s="74">
        <v>0</v>
      </c>
      <c r="C1290" s="168">
        <v>70</v>
      </c>
      <c r="D1290" s="167" t="e">
        <f t="shared" si="20"/>
        <v>#DIV/0!</v>
      </c>
    </row>
    <row r="1291" spans="1:4" ht="16.5" customHeight="1">
      <c r="A1291" s="165" t="s">
        <v>1085</v>
      </c>
      <c r="B1291" s="74">
        <v>100</v>
      </c>
      <c r="C1291" s="168">
        <v>90</v>
      </c>
      <c r="D1291" s="167">
        <f t="shared" si="20"/>
        <v>90</v>
      </c>
    </row>
    <row r="1292" spans="1:4" ht="16.5" customHeight="1">
      <c r="A1292" s="165" t="s">
        <v>1086</v>
      </c>
      <c r="B1292" s="74"/>
      <c r="C1292" s="168">
        <v>0</v>
      </c>
      <c r="D1292" s="167" t="e">
        <f t="shared" si="20"/>
        <v>#DIV/0!</v>
      </c>
    </row>
    <row r="1293" spans="1:4" ht="16.5" customHeight="1">
      <c r="A1293" s="165" t="s">
        <v>1087</v>
      </c>
      <c r="B1293" s="74"/>
      <c r="C1293" s="168">
        <v>2</v>
      </c>
      <c r="D1293" s="167" t="e">
        <f t="shared" si="20"/>
        <v>#DIV/0!</v>
      </c>
    </row>
    <row r="1294" spans="1:4" ht="16.5" customHeight="1">
      <c r="A1294" s="165" t="s">
        <v>1088</v>
      </c>
      <c r="B1294" s="74"/>
      <c r="C1294" s="168">
        <v>0</v>
      </c>
      <c r="D1294" s="167" t="e">
        <f t="shared" si="20"/>
        <v>#DIV/0!</v>
      </c>
    </row>
    <row r="1295" spans="1:4" ht="16.5" customHeight="1">
      <c r="A1295" s="165" t="s">
        <v>1089</v>
      </c>
      <c r="B1295" s="166"/>
      <c r="C1295" s="168">
        <v>56</v>
      </c>
      <c r="D1295" s="167" t="e">
        <f t="shared" si="20"/>
        <v>#DIV/0!</v>
      </c>
    </row>
    <row r="1296" spans="1:4" ht="16.5" customHeight="1">
      <c r="A1296" s="165" t="s">
        <v>1090</v>
      </c>
      <c r="B1296" s="168">
        <v>30</v>
      </c>
      <c r="C1296" s="168">
        <f>C1297</f>
        <v>129</v>
      </c>
      <c r="D1296" s="167">
        <f t="shared" si="20"/>
        <v>430</v>
      </c>
    </row>
    <row r="1297" spans="1:4" ht="16.5" customHeight="1">
      <c r="A1297" s="165" t="s">
        <v>1091</v>
      </c>
      <c r="B1297" s="74">
        <v>30</v>
      </c>
      <c r="C1297" s="168">
        <v>129</v>
      </c>
      <c r="D1297" s="167">
        <f t="shared" si="20"/>
        <v>430</v>
      </c>
    </row>
    <row r="1298" spans="1:4" ht="16.5" customHeight="1">
      <c r="A1298" s="165" t="s">
        <v>1092</v>
      </c>
      <c r="B1298" s="168">
        <f>B1299+B1308+B1312</f>
        <v>22157</v>
      </c>
      <c r="C1298" s="168">
        <f>C1299+C1308+C1312</f>
        <v>32373</v>
      </c>
      <c r="D1298" s="167">
        <f t="shared" si="20"/>
        <v>146.1073249988717</v>
      </c>
    </row>
    <row r="1299" spans="1:4" ht="16.5" customHeight="1">
      <c r="A1299" s="165" t="s">
        <v>1093</v>
      </c>
      <c r="B1299" s="168">
        <v>1527</v>
      </c>
      <c r="C1299" s="168">
        <f>SUM(C1300:C1307)</f>
        <v>22453</v>
      </c>
      <c r="D1299" s="167">
        <f t="shared" si="20"/>
        <v>1470.399476096922</v>
      </c>
    </row>
    <row r="1300" spans="1:4" ht="16.5" customHeight="1">
      <c r="A1300" s="165" t="s">
        <v>1094</v>
      </c>
      <c r="B1300" s="166">
        <v>0</v>
      </c>
      <c r="C1300" s="168">
        <v>0</v>
      </c>
      <c r="D1300" s="167" t="e">
        <f t="shared" si="20"/>
        <v>#DIV/0!</v>
      </c>
    </row>
    <row r="1301" spans="1:4" ht="16.5" customHeight="1">
      <c r="A1301" s="165" t="s">
        <v>1095</v>
      </c>
      <c r="B1301" s="166">
        <v>0</v>
      </c>
      <c r="C1301" s="168">
        <v>0</v>
      </c>
      <c r="D1301" s="167" t="e">
        <f t="shared" si="20"/>
        <v>#DIV/0!</v>
      </c>
    </row>
    <row r="1302" spans="1:4" ht="16.5" customHeight="1">
      <c r="A1302" s="165" t="s">
        <v>1096</v>
      </c>
      <c r="B1302" s="166">
        <v>517</v>
      </c>
      <c r="C1302" s="168">
        <v>6397</v>
      </c>
      <c r="D1302" s="167">
        <f t="shared" si="20"/>
        <v>1237.330754352031</v>
      </c>
    </row>
    <row r="1303" spans="1:4" ht="16.5" customHeight="1">
      <c r="A1303" s="165" t="s">
        <v>1097</v>
      </c>
      <c r="B1303" s="166">
        <v>0</v>
      </c>
      <c r="C1303" s="168">
        <v>0</v>
      </c>
      <c r="D1303" s="167" t="e">
        <f t="shared" si="20"/>
        <v>#DIV/0!</v>
      </c>
    </row>
    <row r="1304" spans="1:4" ht="16.5" customHeight="1">
      <c r="A1304" s="165" t="s">
        <v>1098</v>
      </c>
      <c r="B1304" s="166">
        <v>0</v>
      </c>
      <c r="C1304" s="168">
        <v>0</v>
      </c>
      <c r="D1304" s="167" t="e">
        <f t="shared" si="20"/>
        <v>#DIV/0!</v>
      </c>
    </row>
    <row r="1305" spans="1:4" ht="16.5" customHeight="1">
      <c r="A1305" s="165" t="s">
        <v>1099</v>
      </c>
      <c r="B1305" s="166">
        <v>0</v>
      </c>
      <c r="C1305" s="168">
        <v>3257</v>
      </c>
      <c r="D1305" s="167" t="e">
        <f t="shared" si="20"/>
        <v>#DIV/0!</v>
      </c>
    </row>
    <row r="1306" spans="1:4" ht="16.5" customHeight="1">
      <c r="A1306" s="165" t="s">
        <v>1100</v>
      </c>
      <c r="B1306" s="166">
        <v>1000</v>
      </c>
      <c r="C1306" s="168">
        <v>1658</v>
      </c>
      <c r="D1306" s="167">
        <f t="shared" si="20"/>
        <v>165.79999999999998</v>
      </c>
    </row>
    <row r="1307" spans="1:4" ht="16.5" customHeight="1">
      <c r="A1307" s="165" t="s">
        <v>1101</v>
      </c>
      <c r="B1307" s="166">
        <v>10</v>
      </c>
      <c r="C1307" s="168">
        <v>11141</v>
      </c>
      <c r="D1307" s="167">
        <f t="shared" si="20"/>
        <v>111409.99999999999</v>
      </c>
    </row>
    <row r="1308" spans="1:4" ht="16.5" customHeight="1">
      <c r="A1308" s="165" t="s">
        <v>1102</v>
      </c>
      <c r="B1308" s="168">
        <v>9349</v>
      </c>
      <c r="C1308" s="168">
        <f>SUM(C1309:C1311)</f>
        <v>5852</v>
      </c>
      <c r="D1308" s="167">
        <f t="shared" si="20"/>
        <v>62.594929939030905</v>
      </c>
    </row>
    <row r="1309" spans="1:4" ht="16.5" customHeight="1">
      <c r="A1309" s="165" t="s">
        <v>1103</v>
      </c>
      <c r="B1309" s="166">
        <v>9349</v>
      </c>
      <c r="C1309" s="168">
        <v>5850</v>
      </c>
      <c r="D1309" s="167">
        <f t="shared" si="20"/>
        <v>62.573537276714084</v>
      </c>
    </row>
    <row r="1310" spans="1:4" ht="16.5" customHeight="1">
      <c r="A1310" s="165" t="s">
        <v>1104</v>
      </c>
      <c r="B1310" s="74"/>
      <c r="C1310" s="168">
        <v>0</v>
      </c>
      <c r="D1310" s="167" t="e">
        <f t="shared" si="20"/>
        <v>#DIV/0!</v>
      </c>
    </row>
    <row r="1311" spans="1:4" ht="16.5" customHeight="1">
      <c r="A1311" s="165" t="s">
        <v>1105</v>
      </c>
      <c r="B1311" s="74"/>
      <c r="C1311" s="168">
        <v>2</v>
      </c>
      <c r="D1311" s="167" t="e">
        <f t="shared" si="20"/>
        <v>#DIV/0!</v>
      </c>
    </row>
    <row r="1312" spans="1:4" ht="16.5" customHeight="1">
      <c r="A1312" s="165" t="s">
        <v>1106</v>
      </c>
      <c r="B1312" s="168">
        <v>11281</v>
      </c>
      <c r="C1312" s="168">
        <f>SUM(C1313:C1315)</f>
        <v>4068</v>
      </c>
      <c r="D1312" s="167">
        <f t="shared" si="20"/>
        <v>36.060632922613244</v>
      </c>
    </row>
    <row r="1313" spans="1:4" ht="16.5" customHeight="1">
      <c r="A1313" s="165" t="s">
        <v>1107</v>
      </c>
      <c r="B1313" s="74">
        <v>0</v>
      </c>
      <c r="C1313" s="168">
        <v>0</v>
      </c>
      <c r="D1313" s="167" t="e">
        <f t="shared" si="20"/>
        <v>#DIV/0!</v>
      </c>
    </row>
    <row r="1314" spans="1:4" ht="16.5" customHeight="1">
      <c r="A1314" s="165" t="s">
        <v>1108</v>
      </c>
      <c r="B1314" s="166">
        <v>11281</v>
      </c>
      <c r="C1314" s="168">
        <v>4068</v>
      </c>
      <c r="D1314" s="167">
        <f t="shared" si="20"/>
        <v>36.060632922613244</v>
      </c>
    </row>
    <row r="1315" spans="1:4" ht="16.5" customHeight="1">
      <c r="A1315" s="165" t="s">
        <v>1109</v>
      </c>
      <c r="B1315" s="74"/>
      <c r="C1315" s="168">
        <v>0</v>
      </c>
      <c r="D1315" s="167" t="e">
        <f t="shared" si="20"/>
        <v>#DIV/0!</v>
      </c>
    </row>
    <row r="1316" spans="1:4" ht="16.5" customHeight="1">
      <c r="A1316" s="165" t="s">
        <v>1110</v>
      </c>
      <c r="B1316" s="168">
        <f>B1317+B1332+B1346+B1351+B1357</f>
        <v>1651</v>
      </c>
      <c r="C1316" s="168">
        <f>C1317+C1332+C1346+C1351+C1357</f>
        <v>1479</v>
      </c>
      <c r="D1316" s="167">
        <f t="shared" si="20"/>
        <v>89.58207147183526</v>
      </c>
    </row>
    <row r="1317" spans="1:4" ht="16.5" customHeight="1">
      <c r="A1317" s="165" t="s">
        <v>1111</v>
      </c>
      <c r="B1317" s="168">
        <v>1576</v>
      </c>
      <c r="C1317" s="168">
        <f>SUM(C1318:C1331)</f>
        <v>1464</v>
      </c>
      <c r="D1317" s="167">
        <f t="shared" si="20"/>
        <v>92.89340101522842</v>
      </c>
    </row>
    <row r="1318" spans="1:4" ht="16.5" customHeight="1">
      <c r="A1318" s="165" t="s">
        <v>92</v>
      </c>
      <c r="B1318" s="166">
        <v>403</v>
      </c>
      <c r="C1318" s="168">
        <v>435</v>
      </c>
      <c r="D1318" s="167">
        <f t="shared" si="20"/>
        <v>107.94044665012407</v>
      </c>
    </row>
    <row r="1319" spans="1:4" ht="16.5" customHeight="1">
      <c r="A1319" s="165" t="s">
        <v>93</v>
      </c>
      <c r="B1319" s="166">
        <v>33</v>
      </c>
      <c r="C1319" s="168">
        <v>0</v>
      </c>
      <c r="D1319" s="167">
        <f t="shared" si="20"/>
        <v>0</v>
      </c>
    </row>
    <row r="1320" spans="1:4" ht="16.5" customHeight="1">
      <c r="A1320" s="165" t="s">
        <v>94</v>
      </c>
      <c r="B1320" s="166">
        <v>5</v>
      </c>
      <c r="C1320" s="168">
        <v>0</v>
      </c>
      <c r="D1320" s="167">
        <f t="shared" si="20"/>
        <v>0</v>
      </c>
    </row>
    <row r="1321" spans="1:4" ht="16.5" customHeight="1">
      <c r="A1321" s="165" t="s">
        <v>1112</v>
      </c>
      <c r="B1321" s="166">
        <v>0</v>
      </c>
      <c r="C1321" s="168">
        <v>0</v>
      </c>
      <c r="D1321" s="167" t="e">
        <f t="shared" si="20"/>
        <v>#DIV/0!</v>
      </c>
    </row>
    <row r="1322" spans="1:4" ht="16.5" customHeight="1">
      <c r="A1322" s="165" t="s">
        <v>1113</v>
      </c>
      <c r="B1322" s="166">
        <v>0</v>
      </c>
      <c r="C1322" s="168">
        <v>0</v>
      </c>
      <c r="D1322" s="167" t="e">
        <f t="shared" si="20"/>
        <v>#DIV/0!</v>
      </c>
    </row>
    <row r="1323" spans="1:4" ht="16.5" customHeight="1">
      <c r="A1323" s="165" t="s">
        <v>1114</v>
      </c>
      <c r="B1323" s="166">
        <v>0</v>
      </c>
      <c r="C1323" s="168">
        <v>0</v>
      </c>
      <c r="D1323" s="167" t="e">
        <f t="shared" si="20"/>
        <v>#DIV/0!</v>
      </c>
    </row>
    <row r="1324" spans="1:4" ht="16.5" customHeight="1">
      <c r="A1324" s="165" t="s">
        <v>1115</v>
      </c>
      <c r="B1324" s="166">
        <v>0</v>
      </c>
      <c r="C1324" s="168">
        <v>0</v>
      </c>
      <c r="D1324" s="167" t="e">
        <f t="shared" si="20"/>
        <v>#DIV/0!</v>
      </c>
    </row>
    <row r="1325" spans="1:4" ht="16.5" customHeight="1">
      <c r="A1325" s="165" t="s">
        <v>1116</v>
      </c>
      <c r="B1325" s="166">
        <v>0</v>
      </c>
      <c r="C1325" s="168">
        <v>0</v>
      </c>
      <c r="D1325" s="167" t="e">
        <f t="shared" si="20"/>
        <v>#DIV/0!</v>
      </c>
    </row>
    <row r="1326" spans="1:4" ht="16.5" customHeight="1">
      <c r="A1326" s="165" t="s">
        <v>1117</v>
      </c>
      <c r="B1326" s="166">
        <v>0</v>
      </c>
      <c r="C1326" s="168">
        <v>0</v>
      </c>
      <c r="D1326" s="167" t="e">
        <f t="shared" si="20"/>
        <v>#DIV/0!</v>
      </c>
    </row>
    <row r="1327" spans="1:4" ht="16.5" customHeight="1">
      <c r="A1327" s="165" t="s">
        <v>1118</v>
      </c>
      <c r="B1327" s="166">
        <v>0</v>
      </c>
      <c r="C1327" s="168">
        <v>0</v>
      </c>
      <c r="D1327" s="167" t="e">
        <f t="shared" si="20"/>
        <v>#DIV/0!</v>
      </c>
    </row>
    <row r="1328" spans="1:4" ht="16.5" customHeight="1">
      <c r="A1328" s="165" t="s">
        <v>1119</v>
      </c>
      <c r="B1328" s="166">
        <v>496</v>
      </c>
      <c r="C1328" s="168">
        <v>446</v>
      </c>
      <c r="D1328" s="167">
        <f t="shared" si="20"/>
        <v>89.91935483870968</v>
      </c>
    </row>
    <row r="1329" spans="1:4" ht="16.5" customHeight="1">
      <c r="A1329" s="165" t="s">
        <v>1120</v>
      </c>
      <c r="B1329" s="166">
        <v>0</v>
      </c>
      <c r="C1329" s="168">
        <v>0</v>
      </c>
      <c r="D1329" s="167" t="e">
        <f t="shared" si="20"/>
        <v>#DIV/0!</v>
      </c>
    </row>
    <row r="1330" spans="1:4" ht="16.5" customHeight="1">
      <c r="A1330" s="165" t="s">
        <v>101</v>
      </c>
      <c r="B1330" s="166">
        <v>152</v>
      </c>
      <c r="C1330" s="168">
        <v>203</v>
      </c>
      <c r="D1330" s="167">
        <f t="shared" si="20"/>
        <v>133.55263157894737</v>
      </c>
    </row>
    <row r="1331" spans="1:4" ht="16.5" customHeight="1">
      <c r="A1331" s="165" t="s">
        <v>1121</v>
      </c>
      <c r="B1331" s="166">
        <v>487</v>
      </c>
      <c r="C1331" s="168">
        <v>380</v>
      </c>
      <c r="D1331" s="167">
        <f t="shared" si="20"/>
        <v>78.02874743326488</v>
      </c>
    </row>
    <row r="1332" spans="1:4" ht="16.5" customHeight="1">
      <c r="A1332" s="165" t="s">
        <v>1122</v>
      </c>
      <c r="B1332" s="168"/>
      <c r="C1332" s="168">
        <f>SUM(C1333:C1345)</f>
        <v>0</v>
      </c>
      <c r="D1332" s="167" t="e">
        <f t="shared" si="20"/>
        <v>#DIV/0!</v>
      </c>
    </row>
    <row r="1333" spans="1:4" ht="16.5" customHeight="1">
      <c r="A1333" s="165" t="s">
        <v>92</v>
      </c>
      <c r="B1333" s="74"/>
      <c r="C1333" s="168">
        <v>0</v>
      </c>
      <c r="D1333" s="167" t="e">
        <f t="shared" si="20"/>
        <v>#DIV/0!</v>
      </c>
    </row>
    <row r="1334" spans="1:4" ht="16.5" customHeight="1">
      <c r="A1334" s="165" t="s">
        <v>93</v>
      </c>
      <c r="B1334" s="74"/>
      <c r="C1334" s="168">
        <v>0</v>
      </c>
      <c r="D1334" s="167" t="e">
        <f t="shared" si="20"/>
        <v>#DIV/0!</v>
      </c>
    </row>
    <row r="1335" spans="1:4" ht="16.5" customHeight="1">
      <c r="A1335" s="165" t="s">
        <v>94</v>
      </c>
      <c r="B1335" s="74"/>
      <c r="C1335" s="168">
        <v>0</v>
      </c>
      <c r="D1335" s="167" t="e">
        <f t="shared" si="20"/>
        <v>#DIV/0!</v>
      </c>
    </row>
    <row r="1336" spans="1:4" ht="16.5" customHeight="1">
      <c r="A1336" s="165" t="s">
        <v>1123</v>
      </c>
      <c r="B1336" s="74"/>
      <c r="C1336" s="168">
        <v>0</v>
      </c>
      <c r="D1336" s="167" t="e">
        <f t="shared" si="20"/>
        <v>#DIV/0!</v>
      </c>
    </row>
    <row r="1337" spans="1:4" ht="16.5" customHeight="1">
      <c r="A1337" s="165" t="s">
        <v>1124</v>
      </c>
      <c r="B1337" s="74"/>
      <c r="C1337" s="168">
        <v>0</v>
      </c>
      <c r="D1337" s="167" t="e">
        <f t="shared" si="20"/>
        <v>#DIV/0!</v>
      </c>
    </row>
    <row r="1338" spans="1:4" ht="16.5" customHeight="1">
      <c r="A1338" s="165" t="s">
        <v>1125</v>
      </c>
      <c r="B1338" s="74"/>
      <c r="C1338" s="168">
        <v>0</v>
      </c>
      <c r="D1338" s="167" t="e">
        <f t="shared" si="20"/>
        <v>#DIV/0!</v>
      </c>
    </row>
    <row r="1339" spans="1:4" ht="16.5" customHeight="1">
      <c r="A1339" s="165" t="s">
        <v>1126</v>
      </c>
      <c r="B1339" s="74"/>
      <c r="C1339" s="168">
        <v>0</v>
      </c>
      <c r="D1339" s="167" t="e">
        <f t="shared" si="20"/>
        <v>#DIV/0!</v>
      </c>
    </row>
    <row r="1340" spans="1:4" ht="16.5" customHeight="1">
      <c r="A1340" s="165" t="s">
        <v>1127</v>
      </c>
      <c r="B1340" s="74"/>
      <c r="C1340" s="168">
        <v>0</v>
      </c>
      <c r="D1340" s="167" t="e">
        <f t="shared" si="20"/>
        <v>#DIV/0!</v>
      </c>
    </row>
    <row r="1341" spans="1:4" ht="16.5" customHeight="1">
      <c r="A1341" s="165" t="s">
        <v>1128</v>
      </c>
      <c r="B1341" s="74"/>
      <c r="C1341" s="168">
        <v>0</v>
      </c>
      <c r="D1341" s="167" t="e">
        <f t="shared" si="20"/>
        <v>#DIV/0!</v>
      </c>
    </row>
    <row r="1342" spans="1:4" ht="16.5" customHeight="1">
      <c r="A1342" s="165" t="s">
        <v>1129</v>
      </c>
      <c r="B1342" s="74"/>
      <c r="C1342" s="168">
        <v>0</v>
      </c>
      <c r="D1342" s="167" t="e">
        <f t="shared" si="20"/>
        <v>#DIV/0!</v>
      </c>
    </row>
    <row r="1343" spans="1:4" ht="16.5" customHeight="1">
      <c r="A1343" s="165" t="s">
        <v>1130</v>
      </c>
      <c r="B1343" s="74"/>
      <c r="C1343" s="168">
        <v>0</v>
      </c>
      <c r="D1343" s="167" t="e">
        <f t="shared" si="20"/>
        <v>#DIV/0!</v>
      </c>
    </row>
    <row r="1344" spans="1:4" ht="16.5" customHeight="1">
      <c r="A1344" s="165" t="s">
        <v>101</v>
      </c>
      <c r="B1344" s="74"/>
      <c r="C1344" s="168">
        <v>0</v>
      </c>
      <c r="D1344" s="167" t="e">
        <f t="shared" si="20"/>
        <v>#DIV/0!</v>
      </c>
    </row>
    <row r="1345" spans="1:4" ht="16.5" customHeight="1">
      <c r="A1345" s="165" t="s">
        <v>1131</v>
      </c>
      <c r="B1345" s="74"/>
      <c r="C1345" s="168">
        <v>0</v>
      </c>
      <c r="D1345" s="167" t="e">
        <f t="shared" si="20"/>
        <v>#DIV/0!</v>
      </c>
    </row>
    <row r="1346" spans="1:4" ht="16.5" customHeight="1">
      <c r="A1346" s="165" t="s">
        <v>1132</v>
      </c>
      <c r="B1346" s="168"/>
      <c r="C1346" s="168">
        <f>SUM(C1347:C1350)</f>
        <v>0</v>
      </c>
      <c r="D1346" s="167" t="e">
        <f t="shared" si="20"/>
        <v>#DIV/0!</v>
      </c>
    </row>
    <row r="1347" spans="1:4" ht="16.5" customHeight="1">
      <c r="A1347" s="165" t="s">
        <v>1133</v>
      </c>
      <c r="B1347" s="74"/>
      <c r="C1347" s="168">
        <v>0</v>
      </c>
      <c r="D1347" s="167" t="e">
        <f t="shared" si="20"/>
        <v>#DIV/0!</v>
      </c>
    </row>
    <row r="1348" spans="1:4" ht="16.5" customHeight="1">
      <c r="A1348" s="165" t="s">
        <v>1134</v>
      </c>
      <c r="B1348" s="74"/>
      <c r="C1348" s="168">
        <v>0</v>
      </c>
      <c r="D1348" s="167" t="e">
        <f t="shared" si="20"/>
        <v>#DIV/0!</v>
      </c>
    </row>
    <row r="1349" spans="1:4" ht="16.5" customHeight="1">
      <c r="A1349" s="165" t="s">
        <v>1135</v>
      </c>
      <c r="B1349" s="74"/>
      <c r="C1349" s="168">
        <v>0</v>
      </c>
      <c r="D1349" s="167" t="e">
        <f aca="true" t="shared" si="21" ref="D1349:D1380">C1349/B1349*100</f>
        <v>#DIV/0!</v>
      </c>
    </row>
    <row r="1350" spans="1:4" ht="16.5" customHeight="1">
      <c r="A1350" s="165" t="s">
        <v>1136</v>
      </c>
      <c r="B1350" s="74"/>
      <c r="C1350" s="168">
        <v>0</v>
      </c>
      <c r="D1350" s="167" t="e">
        <f t="shared" si="21"/>
        <v>#DIV/0!</v>
      </c>
    </row>
    <row r="1351" spans="1:4" ht="16.5" customHeight="1">
      <c r="A1351" s="165" t="s">
        <v>1137</v>
      </c>
      <c r="B1351" s="168"/>
      <c r="C1351" s="168">
        <f>SUM(C1352:C1356)</f>
        <v>0</v>
      </c>
      <c r="D1351" s="167" t="e">
        <f t="shared" si="21"/>
        <v>#DIV/0!</v>
      </c>
    </row>
    <row r="1352" spans="1:4" ht="16.5" customHeight="1">
      <c r="A1352" s="165" t="s">
        <v>1138</v>
      </c>
      <c r="B1352" s="74"/>
      <c r="C1352" s="168">
        <v>0</v>
      </c>
      <c r="D1352" s="167" t="e">
        <f t="shared" si="21"/>
        <v>#DIV/0!</v>
      </c>
    </row>
    <row r="1353" spans="1:4" ht="16.5" customHeight="1">
      <c r="A1353" s="165" t="s">
        <v>1139</v>
      </c>
      <c r="B1353" s="74"/>
      <c r="C1353" s="168">
        <v>0</v>
      </c>
      <c r="D1353" s="167" t="e">
        <f t="shared" si="21"/>
        <v>#DIV/0!</v>
      </c>
    </row>
    <row r="1354" spans="1:4" ht="16.5" customHeight="1">
      <c r="A1354" s="165" t="s">
        <v>1140</v>
      </c>
      <c r="B1354" s="74"/>
      <c r="C1354" s="168">
        <v>0</v>
      </c>
      <c r="D1354" s="167" t="e">
        <f t="shared" si="21"/>
        <v>#DIV/0!</v>
      </c>
    </row>
    <row r="1355" spans="1:4" ht="16.5" customHeight="1">
      <c r="A1355" s="165" t="s">
        <v>1141</v>
      </c>
      <c r="B1355" s="74"/>
      <c r="C1355" s="168">
        <v>0</v>
      </c>
      <c r="D1355" s="167" t="e">
        <f t="shared" si="21"/>
        <v>#DIV/0!</v>
      </c>
    </row>
    <row r="1356" spans="1:4" ht="16.5" customHeight="1">
      <c r="A1356" s="165" t="s">
        <v>1142</v>
      </c>
      <c r="B1356" s="166"/>
      <c r="C1356" s="168">
        <v>0</v>
      </c>
      <c r="D1356" s="167" t="e">
        <f t="shared" si="21"/>
        <v>#DIV/0!</v>
      </c>
    </row>
    <row r="1357" spans="1:4" ht="16.5" customHeight="1">
      <c r="A1357" s="165" t="s">
        <v>1143</v>
      </c>
      <c r="B1357" s="168">
        <v>75</v>
      </c>
      <c r="C1357" s="168">
        <f>SUM(C1358:C1368)</f>
        <v>15</v>
      </c>
      <c r="D1357" s="167">
        <f t="shared" si="21"/>
        <v>20</v>
      </c>
    </row>
    <row r="1358" spans="1:4" ht="16.5" customHeight="1">
      <c r="A1358" s="165" t="s">
        <v>1144</v>
      </c>
      <c r="B1358" s="74">
        <v>0</v>
      </c>
      <c r="C1358" s="168">
        <v>0</v>
      </c>
      <c r="D1358" s="167" t="e">
        <f t="shared" si="21"/>
        <v>#DIV/0!</v>
      </c>
    </row>
    <row r="1359" spans="1:4" ht="16.5" customHeight="1">
      <c r="A1359" s="165" t="s">
        <v>1145</v>
      </c>
      <c r="B1359" s="74">
        <v>0</v>
      </c>
      <c r="C1359" s="168">
        <v>0</v>
      </c>
      <c r="D1359" s="167" t="e">
        <f t="shared" si="21"/>
        <v>#DIV/0!</v>
      </c>
    </row>
    <row r="1360" spans="1:4" ht="16.5" customHeight="1">
      <c r="A1360" s="165" t="s">
        <v>1146</v>
      </c>
      <c r="B1360" s="166">
        <v>75</v>
      </c>
      <c r="C1360" s="168">
        <v>15</v>
      </c>
      <c r="D1360" s="167">
        <f t="shared" si="21"/>
        <v>20</v>
      </c>
    </row>
    <row r="1361" spans="1:4" ht="16.5" customHeight="1">
      <c r="A1361" s="165" t="s">
        <v>1147</v>
      </c>
      <c r="B1361" s="74"/>
      <c r="C1361" s="168">
        <v>0</v>
      </c>
      <c r="D1361" s="167" t="e">
        <f t="shared" si="21"/>
        <v>#DIV/0!</v>
      </c>
    </row>
    <row r="1362" spans="1:4" ht="16.5" customHeight="1">
      <c r="A1362" s="165" t="s">
        <v>1148</v>
      </c>
      <c r="B1362" s="74"/>
      <c r="C1362" s="168">
        <v>0</v>
      </c>
      <c r="D1362" s="167" t="e">
        <f t="shared" si="21"/>
        <v>#DIV/0!</v>
      </c>
    </row>
    <row r="1363" spans="1:4" ht="16.5" customHeight="1">
      <c r="A1363" s="165" t="s">
        <v>1149</v>
      </c>
      <c r="B1363" s="74"/>
      <c r="C1363" s="168">
        <v>0</v>
      </c>
      <c r="D1363" s="167" t="e">
        <f t="shared" si="21"/>
        <v>#DIV/0!</v>
      </c>
    </row>
    <row r="1364" spans="1:4" ht="16.5" customHeight="1">
      <c r="A1364" s="165" t="s">
        <v>1150</v>
      </c>
      <c r="B1364" s="74"/>
      <c r="C1364" s="168">
        <v>0</v>
      </c>
      <c r="D1364" s="167" t="e">
        <f t="shared" si="21"/>
        <v>#DIV/0!</v>
      </c>
    </row>
    <row r="1365" spans="1:4" ht="16.5" customHeight="1">
      <c r="A1365" s="165" t="s">
        <v>1151</v>
      </c>
      <c r="B1365" s="74"/>
      <c r="C1365" s="168">
        <v>0</v>
      </c>
      <c r="D1365" s="167" t="e">
        <f t="shared" si="21"/>
        <v>#DIV/0!</v>
      </c>
    </row>
    <row r="1366" spans="1:4" ht="16.5" customHeight="1">
      <c r="A1366" s="165" t="s">
        <v>1152</v>
      </c>
      <c r="B1366" s="74"/>
      <c r="C1366" s="168">
        <v>0</v>
      </c>
      <c r="D1366" s="167" t="e">
        <f t="shared" si="21"/>
        <v>#DIV/0!</v>
      </c>
    </row>
    <row r="1367" spans="1:4" ht="16.5" customHeight="1">
      <c r="A1367" s="165" t="s">
        <v>1153</v>
      </c>
      <c r="B1367" s="74"/>
      <c r="C1367" s="168">
        <v>0</v>
      </c>
      <c r="D1367" s="167" t="e">
        <f t="shared" si="21"/>
        <v>#DIV/0!</v>
      </c>
    </row>
    <row r="1368" spans="1:4" ht="16.5" customHeight="1">
      <c r="A1368" s="165" t="s">
        <v>1154</v>
      </c>
      <c r="B1368" s="74"/>
      <c r="C1368" s="168">
        <v>0</v>
      </c>
      <c r="D1368" s="167" t="e">
        <f t="shared" si="21"/>
        <v>#DIV/0!</v>
      </c>
    </row>
    <row r="1369" spans="1:4" ht="16.5" customHeight="1">
      <c r="A1369" s="165" t="s">
        <v>1155</v>
      </c>
      <c r="B1369" s="168">
        <v>26759</v>
      </c>
      <c r="C1369" s="168">
        <f>C1370</f>
        <v>474</v>
      </c>
      <c r="D1369" s="167">
        <f t="shared" si="21"/>
        <v>1.7713666429986175</v>
      </c>
    </row>
    <row r="1370" spans="1:4" ht="16.5" customHeight="1">
      <c r="A1370" s="165" t="s">
        <v>1156</v>
      </c>
      <c r="B1370" s="168">
        <v>26759</v>
      </c>
      <c r="C1370" s="168">
        <f>C1371</f>
        <v>474</v>
      </c>
      <c r="D1370" s="167">
        <f t="shared" si="21"/>
        <v>1.7713666429986175</v>
      </c>
    </row>
    <row r="1371" spans="1:4" ht="16.5" customHeight="1">
      <c r="A1371" s="165" t="s">
        <v>1157</v>
      </c>
      <c r="B1371" s="166">
        <v>26759</v>
      </c>
      <c r="C1371" s="168">
        <v>474</v>
      </c>
      <c r="D1371" s="167">
        <f t="shared" si="21"/>
        <v>1.7713666429986175</v>
      </c>
    </row>
    <row r="1372" spans="1:4" ht="16.5" customHeight="1">
      <c r="A1372" s="165" t="s">
        <v>1158</v>
      </c>
      <c r="B1372" s="168">
        <v>17481</v>
      </c>
      <c r="C1372" s="168">
        <f>C1373</f>
        <v>12481</v>
      </c>
      <c r="D1372" s="167">
        <f t="shared" si="21"/>
        <v>71.39751730450203</v>
      </c>
    </row>
    <row r="1373" spans="1:4" ht="16.5" customHeight="1">
      <c r="A1373" s="165" t="s">
        <v>1159</v>
      </c>
      <c r="B1373" s="168">
        <v>17481</v>
      </c>
      <c r="C1373" s="168">
        <f>SUM(C1374:C1377)</f>
        <v>12481</v>
      </c>
      <c r="D1373" s="167">
        <f t="shared" si="21"/>
        <v>71.39751730450203</v>
      </c>
    </row>
    <row r="1374" spans="1:4" ht="16.5" customHeight="1">
      <c r="A1374" s="165" t="s">
        <v>1160</v>
      </c>
      <c r="B1374" s="166">
        <v>17481</v>
      </c>
      <c r="C1374" s="168">
        <v>12481</v>
      </c>
      <c r="D1374" s="167">
        <f t="shared" si="21"/>
        <v>71.39751730450203</v>
      </c>
    </row>
    <row r="1375" spans="1:4" ht="16.5" customHeight="1">
      <c r="A1375" s="165" t="s">
        <v>1161</v>
      </c>
      <c r="B1375" s="74"/>
      <c r="C1375" s="168">
        <v>0</v>
      </c>
      <c r="D1375" s="167" t="e">
        <f t="shared" si="21"/>
        <v>#DIV/0!</v>
      </c>
    </row>
    <row r="1376" spans="1:4" ht="16.5" customHeight="1">
      <c r="A1376" s="165" t="s">
        <v>1162</v>
      </c>
      <c r="B1376" s="74"/>
      <c r="C1376" s="168">
        <v>0</v>
      </c>
      <c r="D1376" s="167" t="e">
        <f t="shared" si="21"/>
        <v>#DIV/0!</v>
      </c>
    </row>
    <row r="1377" spans="1:4" ht="16.5" customHeight="1">
      <c r="A1377" s="165" t="s">
        <v>1163</v>
      </c>
      <c r="B1377" s="74"/>
      <c r="C1377" s="168"/>
      <c r="D1377" s="167" t="e">
        <f t="shared" si="21"/>
        <v>#DIV/0!</v>
      </c>
    </row>
    <row r="1378" spans="1:4" ht="16.5" customHeight="1">
      <c r="A1378" s="165" t="s">
        <v>1164</v>
      </c>
      <c r="B1378" s="168"/>
      <c r="C1378" s="168">
        <f>C1379</f>
        <v>0</v>
      </c>
      <c r="D1378" s="167" t="e">
        <f t="shared" si="21"/>
        <v>#DIV/0!</v>
      </c>
    </row>
    <row r="1379" spans="1:4" ht="17.25" customHeight="1">
      <c r="A1379" s="165" t="s">
        <v>1165</v>
      </c>
      <c r="B1379" s="74"/>
      <c r="C1379" s="168">
        <v>0</v>
      </c>
      <c r="D1379" s="167" t="e">
        <f t="shared" si="21"/>
        <v>#DIV/0!</v>
      </c>
    </row>
    <row r="1380" spans="1:4" ht="16.5" customHeight="1">
      <c r="A1380" s="163" t="s">
        <v>85</v>
      </c>
      <c r="B1380" s="171">
        <f>B5+B258+B295+B313+B434+B489+B545+B594+B709+B781+B858+B882+B1013+B1077+B1153+B1180+B1209+B1219+B1298+B1316+B1369+B1372+B1378</f>
        <v>753069</v>
      </c>
      <c r="C1380" s="171">
        <f>C5+C258+C295+C313+C434+C489+C545+C594+C709+C781+C858+C882+C1013+C1077+C1153+C1180+C1209+C1219+C1298+C1316+C1369+C1372+C1378</f>
        <v>676072</v>
      </c>
      <c r="D1380" s="172">
        <f t="shared" si="21"/>
        <v>89.77557169396164</v>
      </c>
    </row>
  </sheetData>
  <sheetProtection/>
  <mergeCells count="2">
    <mergeCell ref="A2:D2"/>
    <mergeCell ref="A3:D3"/>
  </mergeCells>
  <printOptions horizontalCentered="1"/>
  <pageMargins left="0.31" right="0.31" top="0.39" bottom="0.39" header="0.2" footer="0.2"/>
  <pageSetup firstPageNumber="1" useFirstPageNumber="1" horizontalDpi="600" verticalDpi="600" orientation="portrait" pageOrder="overThenDown" paperSize="9"/>
  <headerFooter scaleWithDoc="0" alignWithMargins="0">
    <oddFooter>&amp;C&amp;P</oddFooter>
  </headerFooter>
  <ignoredErrors>
    <ignoredError sqref="B11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2019-08-27T02:15:32Z</cp:lastPrinted>
  <dcterms:created xsi:type="dcterms:W3CDTF">1996-12-17T01:32:42Z</dcterms:created>
  <dcterms:modified xsi:type="dcterms:W3CDTF">2021-06-21T00:15:25Z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0A9BD15A68F74D9EB568EE0F81FA9169</vt:lpwstr>
  </property>
</Properties>
</file>