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tabRatio="950" activeTab="0"/>
  </bookViews>
  <sheets>
    <sheet name="目录"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表11" sheetId="12" r:id="rId12"/>
    <sheet name="表12" sheetId="13" r:id="rId13"/>
    <sheet name="表13" sheetId="14" r:id="rId14"/>
    <sheet name="表14" sheetId="15" r:id="rId15"/>
    <sheet name="表15" sheetId="16" r:id="rId16"/>
    <sheet name="表16" sheetId="17" r:id="rId17"/>
    <sheet name="表17" sheetId="18" r:id="rId18"/>
    <sheet name="表18 " sheetId="19" r:id="rId19"/>
    <sheet name="表19 " sheetId="20" r:id="rId20"/>
    <sheet name="表20" sheetId="21" r:id="rId21"/>
    <sheet name="表21" sheetId="22" r:id="rId22"/>
    <sheet name="表22" sheetId="23" r:id="rId23"/>
    <sheet name="表23" sheetId="24" r:id="rId24"/>
    <sheet name="表24" sheetId="25" r:id="rId25"/>
    <sheet name="表25" sheetId="26" r:id="rId26"/>
    <sheet name="表26" sheetId="27" r:id="rId27"/>
    <sheet name="表27" sheetId="28" r:id="rId28"/>
    <sheet name="表28" sheetId="29" r:id="rId29"/>
    <sheet name="表29" sheetId="30" r:id="rId30"/>
    <sheet name="表30" sheetId="31" r:id="rId31"/>
    <sheet name="表31" sheetId="32" r:id="rId32"/>
    <sheet name="表32" sheetId="33" r:id="rId33"/>
  </sheets>
  <definedNames>
    <definedName name="_xlnm._FilterDatabase" localSheetId="4" hidden="1">'表4'!$A$4:$A$1312</definedName>
    <definedName name="_xlnm._FilterDatabase" localSheetId="8" hidden="1">'表8'!$A$4:$E$1319</definedName>
    <definedName name="_xlnm._FilterDatabase" localSheetId="9" hidden="1">'表9'!$A$4:$D$72</definedName>
  </definedNames>
  <calcPr fullCalcOnLoad="1" iterate="1" iterateCount="100" iterateDelta="0.001"/>
</workbook>
</file>

<file path=xl/sharedStrings.xml><?xml version="1.0" encoding="utf-8"?>
<sst xmlns="http://schemas.openxmlformats.org/spreadsheetml/2006/main" count="4190" uniqueCount="1951">
  <si>
    <t>目 录</t>
  </si>
  <si>
    <t>1、全市一般公共预算收入决算总表</t>
  </si>
  <si>
    <t>2、全市一般公共预算收入决算明细表</t>
  </si>
  <si>
    <t>3、全市一般公共预算支出决算总表</t>
  </si>
  <si>
    <t>4、全市一般公共预算支出决算功能分类明细表</t>
  </si>
  <si>
    <t>5、市本级一般公共预算收入决算总表</t>
  </si>
  <si>
    <t>6、市本级一般公共预算收入决算明细表</t>
  </si>
  <si>
    <t>7、市本级一般公共预算支出决算总表</t>
  </si>
  <si>
    <t>8、市本级一般公共预算支出决算功能分类明细表</t>
  </si>
  <si>
    <t>9、本级一般公共预算支出基本支出决算表</t>
  </si>
  <si>
    <t>10、市本级税收返还和转移支付分项目决算表</t>
  </si>
  <si>
    <t>11、市本级税收返还和转移支付分地区决算表</t>
  </si>
  <si>
    <t>12、全市政府性基金收入决算表</t>
  </si>
  <si>
    <t>13、全市政府性基金支出决算表</t>
  </si>
  <si>
    <t>14、市本级政府性基金收入决算表</t>
  </si>
  <si>
    <t>15、市本级政府性基金支出决算表</t>
  </si>
  <si>
    <t>16、市本级政府性基金转移支付分项目决算表</t>
  </si>
  <si>
    <t>17、市本级政府性基金转移支付分地区决算表</t>
  </si>
  <si>
    <t>18、全市国有资本经营收入决算表</t>
  </si>
  <si>
    <t>19、全市国有资本经营支出决算表</t>
  </si>
  <si>
    <t>20、市本级国有资本经营收入决算表</t>
  </si>
  <si>
    <t>21、市本级国有资本经营支出决算表</t>
  </si>
  <si>
    <t>22、国有资本经营预算转移支付表</t>
  </si>
  <si>
    <t>23、全市社会保险基金收入决算表</t>
  </si>
  <si>
    <t>24、全市社会保险基金支出决算表</t>
  </si>
  <si>
    <t>25、市本级社会保险基金收入决算表</t>
  </si>
  <si>
    <t>26、市本级社会保险基金支出决算表</t>
  </si>
  <si>
    <t>27、地方政府债务限额余额汇总情况表</t>
  </si>
  <si>
    <t>28、邵阳市地方政府一般债务限额余额情况表</t>
  </si>
  <si>
    <t>29、邵阳市地方政府专项债务限额余额情况表</t>
  </si>
  <si>
    <t>30、地方政府债券发行情况表</t>
  </si>
  <si>
    <t>31、地方政府债务还本付息情况表</t>
  </si>
  <si>
    <t>32、新增地方政府债券资金使用安排情况表</t>
  </si>
  <si>
    <t>表1：</t>
  </si>
  <si>
    <t>2022年全市一般公共预算收入决算总表</t>
  </si>
  <si>
    <t>单位：万元</t>
  </si>
  <si>
    <r>
      <t>项</t>
    </r>
    <r>
      <rPr>
        <b/>
        <sz val="11"/>
        <rFont val="Arial"/>
        <family val="2"/>
      </rPr>
      <t xml:space="preserve">        </t>
    </r>
    <r>
      <rPr>
        <b/>
        <sz val="11"/>
        <rFont val="宋体"/>
        <family val="0"/>
      </rPr>
      <t>目</t>
    </r>
  </si>
  <si>
    <t>决算数</t>
  </si>
  <si>
    <t>一、一般公共预算地方收入</t>
  </si>
  <si>
    <t>二、上级补助收入</t>
  </si>
  <si>
    <t xml:space="preserve">    返还性收入</t>
  </si>
  <si>
    <t xml:space="preserve">    一般性转移支付收入</t>
  </si>
  <si>
    <t xml:space="preserve">    专项转移支付收入</t>
  </si>
  <si>
    <t>三、债务转贷收入</t>
  </si>
  <si>
    <t>四、动用预算稳定调节基金</t>
  </si>
  <si>
    <t>五、调入资金</t>
  </si>
  <si>
    <t>六、上年结余</t>
  </si>
  <si>
    <t>一般公共预算收入合计</t>
  </si>
  <si>
    <t>表2：</t>
  </si>
  <si>
    <t>2022年全市一般公共预算收入决算明细表</t>
  </si>
  <si>
    <t>单位:万元</t>
  </si>
  <si>
    <t>项      目</t>
  </si>
  <si>
    <t>2022预算数</t>
  </si>
  <si>
    <t>2022年决算数</t>
  </si>
  <si>
    <t>决算数为   预算数的%</t>
  </si>
  <si>
    <t>2021年决算数</t>
  </si>
  <si>
    <t>决算数为       上年决算数的%</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</si>
  <si>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</si>
  <si>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</si>
  <si>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</si>
  <si>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</si>
  <si>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</si>
  <si>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</si>
  <si>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</si>
  <si>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</si>
  <si>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</si>
  <si>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</si>
  <si>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</si>
  <si>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</si>
  <si>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</si>
  <si>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</si>
  <si>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</si>
  <si>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</si>
  <si>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</si>
  <si>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</si>
  <si>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</si>
  <si>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</si>
  <si>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</si>
  <si>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</si>
  <si>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其他收入</t>
  </si>
  <si>
    <t>一般公共预算地方收入合计</t>
  </si>
  <si>
    <t>表3：</t>
  </si>
  <si>
    <t>2022年全市一般公共预算支出决算总表</t>
  </si>
  <si>
    <t>一、一般公共预算支出</t>
  </si>
  <si>
    <t xml:space="preserve">  一般公共服务支出</t>
  </si>
  <si>
    <t xml:space="preserve">  外交支出</t>
  </si>
  <si>
    <t xml:space="preserve">  国防支出</t>
  </si>
  <si>
    <t xml:space="preserve">  公共安全支出</t>
  </si>
  <si>
    <t xml:space="preserve">  教育支出</t>
  </si>
  <si>
    <t xml:space="preserve">  科学技术支出</t>
  </si>
  <si>
    <t xml:space="preserve">  文化旅游体育与传媒支出</t>
  </si>
  <si>
    <t xml:space="preserve">  社会保障和就业支出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</si>
  <si>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</si>
  <si>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</si>
  <si>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</si>
  <si>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</si>
  <si>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</si>
  <si>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</si>
  <si>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</si>
  <si>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</si>
  <si>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自然资源海洋气象等支出</t>
  </si>
  <si>
    <t xml:space="preserve">  住房保障支出</t>
  </si>
  <si>
    <t xml:space="preserve">  粮油物资储备支出</t>
  </si>
  <si>
    <t xml:space="preserve">  灾害防治及应急管理支出</t>
  </si>
  <si>
    <t xml:space="preserve">  其他支出</t>
  </si>
  <si>
    <t xml:space="preserve">  债务付息支出</t>
  </si>
  <si>
    <t>二、上解上级支出</t>
  </si>
  <si>
    <t>三、债务还本支出</t>
  </si>
  <si>
    <t>四、安排预算稳定调节基金</t>
  </si>
  <si>
    <t>五、调出资金</t>
  </si>
  <si>
    <t>六、年终结余</t>
  </si>
  <si>
    <t>一般公共预算支出合计</t>
  </si>
  <si>
    <t>表4：</t>
  </si>
  <si>
    <t>2022年全市一般公共预算支出决算功能分类明细表</t>
  </si>
  <si>
    <t>科目编码</t>
  </si>
  <si>
    <t>科目名称</t>
  </si>
  <si>
    <t>决算数为上年       决算数的％</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</si>
  <si>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</si>
  <si>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</si>
  <si>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</si>
  <si>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</si>
  <si>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</si>
  <si>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</si>
  <si>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</si>
  <si>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</si>
  <si>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</si>
  <si>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</si>
  <si>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</si>
  <si>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</si>
  <si>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</si>
  <si>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</si>
  <si>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</si>
  <si>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</si>
  <si>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</si>
  <si>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</si>
  <si>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</si>
  <si>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</si>
  <si>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</si>
  <si>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</si>
  <si>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</si>
  <si>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</si>
  <si>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</si>
  <si>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</si>
  <si>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</si>
  <si>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</si>
  <si>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</si>
  <si>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</si>
  <si>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</si>
  <si>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</si>
  <si>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</si>
  <si>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</si>
  <si>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</si>
  <si>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</si>
  <si>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</si>
  <si>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</si>
  <si>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</si>
  <si>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</si>
  <si>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</si>
  <si>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</si>
  <si>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</si>
  <si>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</si>
  <si>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</si>
  <si>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</si>
  <si>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</si>
  <si>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</si>
  <si>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</si>
  <si>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</si>
  <si>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</si>
  <si>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</si>
  <si>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</si>
  <si>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</si>
  <si>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</si>
  <si>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</si>
  <si>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</si>
  <si>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</si>
  <si>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</si>
  <si>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</si>
  <si>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</si>
  <si>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</si>
  <si>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</si>
  <si>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</si>
  <si>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</si>
  <si>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</si>
  <si>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</si>
  <si>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</si>
  <si>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</si>
  <si>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</si>
  <si>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</si>
  <si>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</si>
  <si>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</si>
  <si>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</si>
  <si>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</si>
  <si>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</si>
  <si>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</si>
  <si>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</si>
  <si>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</si>
  <si>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</si>
  <si>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</si>
  <si>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</si>
  <si>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</si>
  <si>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</si>
  <si>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</si>
  <si>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</si>
  <si>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</si>
  <si>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</si>
  <si>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</si>
  <si>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</si>
  <si>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</si>
  <si>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</si>
  <si>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</si>
  <si>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</si>
  <si>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</si>
  <si>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</si>
  <si>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</si>
  <si>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</si>
  <si>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</si>
  <si>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</si>
  <si>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</si>
  <si>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</si>
  <si>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</si>
  <si>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</si>
  <si>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</si>
  <si>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</si>
  <si>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</si>
  <si>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</si>
  <si>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</si>
  <si>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</si>
  <si>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</si>
  <si>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</si>
  <si>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</si>
  <si>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</si>
  <si>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</si>
  <si>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</si>
  <si>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</si>
  <si>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</si>
  <si>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</si>
  <si>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</si>
  <si>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</si>
  <si>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</si>
  <si>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</si>
  <si>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</si>
  <si>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</si>
  <si>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</si>
  <si>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</si>
  <si>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</si>
  <si>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</si>
  <si>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</si>
  <si>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</si>
  <si>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</si>
  <si>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</si>
  <si>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</si>
  <si>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</si>
  <si>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</si>
  <si>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</si>
  <si>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</si>
  <si>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</si>
  <si>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</si>
  <si>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</si>
  <si>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</si>
  <si>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</si>
  <si>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</si>
  <si>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</si>
  <si>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</si>
  <si>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</si>
  <si>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</si>
  <si>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</si>
  <si>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</si>
  <si>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</si>
  <si>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</si>
  <si>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</si>
  <si>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</si>
  <si>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</si>
  <si>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</si>
  <si>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</si>
  <si>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</si>
  <si>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</si>
  <si>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</si>
  <si>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</si>
  <si>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</si>
  <si>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</si>
  <si>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</si>
  <si>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</si>
  <si>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</si>
  <si>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</si>
  <si>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</si>
  <si>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</si>
  <si>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</si>
  <si>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</si>
  <si>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</si>
  <si>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</si>
  <si>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</si>
  <si>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</si>
  <si>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</si>
  <si>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</si>
  <si>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</si>
  <si>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</si>
  <si>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</si>
  <si>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</si>
  <si>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</si>
  <si>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</si>
  <si>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</si>
  <si>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</si>
  <si>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</si>
  <si>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</si>
  <si>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</si>
  <si>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</si>
  <si>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</si>
  <si>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</si>
  <si>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</si>
  <si>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</si>
  <si>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</si>
  <si>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</si>
  <si>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</si>
  <si>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</si>
  <si>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</si>
  <si>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</si>
  <si>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</si>
  <si>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</si>
  <si>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</si>
  <si>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</si>
  <si>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</si>
  <si>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</si>
  <si>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</si>
  <si>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</si>
  <si>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</si>
  <si>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</si>
  <si>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</si>
  <si>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</si>
  <si>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</si>
  <si>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</si>
  <si>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</si>
  <si>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</si>
  <si>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</si>
  <si>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</si>
  <si>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</si>
  <si>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</si>
  <si>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</si>
  <si>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</si>
  <si>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</si>
  <si>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</si>
  <si>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</si>
  <si>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</si>
  <si>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</si>
  <si>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</si>
  <si>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</si>
  <si>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</si>
  <si>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</si>
  <si>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</si>
  <si>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</si>
  <si>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</si>
  <si>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</si>
  <si>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</si>
  <si>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</si>
  <si>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</si>
  <si>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</si>
  <si>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</si>
  <si>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</si>
  <si>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</si>
  <si>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</si>
  <si>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</si>
  <si>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</si>
  <si>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</si>
  <si>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</si>
  <si>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</si>
  <si>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</si>
  <si>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</si>
  <si>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</si>
  <si>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</si>
  <si>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</si>
  <si>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</si>
  <si>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</si>
  <si>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</si>
  <si>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</si>
  <si>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</si>
  <si>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</si>
  <si>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</si>
  <si>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</si>
  <si>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</si>
  <si>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</si>
  <si>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</si>
  <si>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</si>
  <si>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</si>
  <si>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</si>
  <si>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</si>
  <si>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</si>
  <si>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</si>
  <si>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</si>
  <si>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</si>
  <si>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</si>
  <si>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</si>
  <si>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</si>
  <si>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</si>
  <si>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</si>
  <si>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</si>
  <si>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</si>
  <si>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</si>
  <si>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</si>
  <si>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</si>
  <si>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</si>
  <si>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</si>
  <si>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</si>
  <si>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</si>
  <si>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</si>
  <si>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</si>
  <si>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</si>
  <si>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</si>
  <si>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</si>
  <si>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</si>
  <si>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</si>
  <si>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</si>
  <si>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</si>
  <si>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</si>
  <si>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</si>
  <si>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</si>
  <si>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</si>
  <si>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</si>
  <si>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</si>
  <si>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</si>
  <si>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</si>
  <si>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</si>
  <si>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</si>
  <si>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</si>
  <si>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</si>
  <si>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</si>
  <si>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</si>
  <si>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</si>
  <si>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</si>
  <si>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</si>
  <si>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</si>
  <si>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</si>
  <si>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</si>
  <si>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</si>
  <si>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</si>
  <si>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</si>
  <si>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</si>
  <si>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</si>
  <si>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</si>
  <si>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</si>
  <si>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</si>
  <si>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</si>
  <si>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</si>
  <si>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</si>
  <si>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</si>
  <si>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</si>
  <si>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</si>
  <si>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</si>
  <si>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</si>
  <si>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</si>
  <si>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</si>
  <si>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</si>
  <si>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</si>
  <si>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</si>
  <si>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</si>
  <si>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</si>
  <si>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</si>
  <si>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</si>
  <si>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</si>
  <si>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</si>
  <si>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</si>
  <si>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</si>
  <si>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</si>
  <si>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</si>
  <si>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</si>
  <si>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</si>
  <si>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</si>
  <si>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</si>
  <si>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</si>
  <si>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</si>
  <si>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</si>
  <si>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</si>
  <si>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</si>
  <si>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</si>
  <si>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</si>
  <si>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</si>
  <si>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</si>
  <si>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</si>
  <si>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</si>
  <si>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</si>
  <si>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</si>
  <si>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</si>
  <si>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</si>
  <si>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</si>
  <si>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</si>
  <si>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</si>
  <si>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</si>
  <si>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</si>
  <si>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</si>
  <si>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</si>
  <si>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</si>
  <si>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</si>
  <si>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</si>
  <si>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</si>
  <si>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</si>
  <si>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</si>
  <si>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</si>
  <si>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</si>
  <si>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</si>
  <si>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</si>
  <si>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</si>
  <si>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</si>
  <si>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</si>
  <si>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</si>
  <si>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</si>
  <si>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</si>
  <si>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</si>
  <si>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</si>
  <si>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</si>
  <si>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</si>
  <si>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</si>
  <si>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</si>
  <si>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</si>
  <si>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</si>
  <si>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</si>
  <si>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</si>
  <si>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</si>
  <si>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</si>
  <si>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</si>
  <si>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</si>
  <si>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</si>
  <si>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</si>
  <si>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</si>
  <si>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</si>
  <si>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</si>
  <si>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</si>
  <si>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</si>
  <si>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</si>
  <si>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</si>
  <si>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</si>
  <si>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</si>
  <si>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</si>
  <si>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</si>
  <si>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</si>
  <si>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</si>
  <si>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</si>
  <si>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</si>
  <si>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</si>
  <si>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</si>
  <si>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</si>
  <si>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</si>
  <si>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</si>
  <si>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</si>
  <si>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</si>
  <si>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</si>
  <si>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</si>
  <si>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</si>
  <si>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</si>
  <si>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</si>
  <si>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</si>
  <si>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</si>
  <si>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</si>
  <si>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</si>
  <si>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</si>
  <si>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</si>
  <si>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</si>
  <si>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</si>
  <si>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</si>
  <si>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</si>
  <si>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</si>
  <si>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</si>
  <si>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</si>
  <si>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</si>
  <si>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</si>
  <si>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</si>
  <si>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</si>
  <si>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</si>
  <si>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</si>
  <si>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</si>
  <si>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</si>
  <si>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</si>
  <si>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</si>
  <si>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</si>
  <si>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</si>
  <si>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</si>
  <si>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</si>
  <si>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</si>
  <si>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</si>
  <si>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</si>
  <si>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</si>
  <si>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</si>
  <si>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</si>
  <si>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</si>
  <si>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</si>
  <si>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</si>
  <si>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</si>
  <si>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</si>
  <si>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</si>
  <si>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</si>
  <si>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</si>
  <si>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</si>
  <si>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</si>
  <si>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</si>
  <si>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</si>
  <si>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</si>
  <si>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</si>
  <si>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</si>
  <si>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</si>
  <si>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</si>
  <si>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</si>
  <si>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</si>
  <si>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</si>
  <si>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</si>
  <si>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</si>
  <si>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</si>
  <si>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</si>
  <si>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</si>
  <si>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</si>
  <si>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</si>
  <si>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</si>
  <si>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</si>
  <si>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</si>
  <si>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</si>
  <si>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</si>
  <si>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</si>
  <si>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</si>
  <si>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</si>
  <si>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</si>
  <si>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</si>
  <si>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</si>
  <si>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</si>
  <si>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</si>
  <si>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</si>
  <si>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</si>
  <si>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</si>
  <si>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</si>
  <si>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</si>
  <si>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</si>
  <si>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</si>
  <si>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</si>
  <si>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</si>
  <si>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</si>
  <si>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</si>
  <si>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</si>
  <si>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</si>
  <si>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</si>
  <si>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</si>
  <si>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</si>
  <si>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</si>
  <si>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</si>
  <si>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</si>
  <si>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</si>
  <si>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</si>
  <si>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</si>
  <si>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</si>
  <si>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</si>
  <si>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</si>
  <si>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</si>
  <si>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</si>
  <si>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</si>
  <si>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</si>
  <si>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</si>
  <si>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</si>
  <si>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</si>
  <si>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</si>
  <si>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</si>
  <si>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</si>
  <si>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</si>
  <si>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</si>
  <si>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</si>
  <si>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</si>
  <si>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</si>
  <si>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</si>
  <si>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</si>
  <si>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</si>
  <si>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</si>
  <si>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</si>
  <si>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</si>
  <si>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</si>
  <si>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</si>
  <si>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</si>
  <si>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</si>
  <si>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</si>
  <si>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</si>
  <si>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</si>
  <si>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</si>
  <si>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</si>
  <si>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</si>
  <si>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</si>
  <si>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</si>
  <si>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</si>
  <si>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</si>
  <si>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</si>
  <si>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</si>
  <si>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</si>
  <si>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</si>
  <si>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</si>
  <si>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</si>
  <si>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</si>
  <si>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</si>
  <si>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</si>
  <si>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</si>
  <si>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</si>
  <si>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</si>
  <si>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</si>
  <si>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</si>
  <si>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</si>
  <si>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</si>
  <si>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</si>
  <si>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</si>
  <si>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</si>
  <si>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</si>
  <si>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</si>
  <si>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</si>
  <si>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</si>
  <si>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</si>
  <si>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</si>
  <si>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</si>
  <si>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</si>
  <si>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</si>
  <si>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</si>
  <si>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</si>
  <si>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</si>
  <si>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</si>
  <si>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</si>
  <si>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</si>
  <si>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</si>
  <si>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</si>
  <si>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</si>
  <si>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</si>
  <si>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</si>
  <si>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</si>
  <si>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</si>
  <si>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</si>
  <si>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</si>
  <si>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</si>
  <si>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</si>
  <si>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</si>
  <si>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</si>
  <si>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</si>
  <si>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</si>
  <si>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</si>
  <si>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</si>
  <si>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</si>
  <si>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</si>
  <si>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</si>
  <si>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</si>
  <si>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</si>
  <si>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</si>
  <si>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</si>
  <si>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</si>
  <si>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</si>
  <si>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</si>
  <si>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</si>
  <si>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</si>
  <si>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</si>
  <si>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</si>
  <si>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</si>
  <si>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</si>
  <si>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</si>
  <si>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</si>
  <si>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</si>
  <si>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</si>
  <si>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</si>
  <si>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</si>
  <si>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</si>
  <si>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</si>
  <si>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</si>
  <si>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</si>
  <si>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</si>
  <si>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</si>
  <si>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</si>
  <si>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</si>
  <si>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</si>
  <si>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</si>
  <si>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</si>
  <si>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</si>
  <si>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</si>
  <si>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</si>
  <si>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</si>
  <si>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</si>
  <si>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</si>
  <si>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</si>
  <si>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</si>
  <si>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</si>
  <si>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</si>
  <si>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</si>
  <si>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</si>
  <si>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</si>
  <si>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</si>
  <si>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</si>
  <si>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</si>
  <si>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</si>
  <si>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</si>
  <si>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</si>
  <si>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</si>
  <si>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</si>
  <si>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</si>
  <si>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</si>
  <si>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</si>
  <si>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</si>
  <si>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</si>
  <si>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</si>
  <si>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</si>
  <si>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</si>
  <si>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</si>
  <si>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</si>
  <si>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</si>
  <si>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</si>
  <si>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</si>
  <si>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</si>
  <si>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</si>
  <si>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</si>
  <si>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</si>
  <si>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</si>
  <si>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</si>
  <si>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</si>
  <si>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</si>
  <si>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</si>
  <si>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</si>
  <si>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</si>
  <si>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</si>
  <si>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</si>
  <si>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</si>
  <si>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</si>
  <si>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</si>
  <si>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</si>
  <si>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</si>
  <si>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</si>
  <si>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</si>
  <si>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</si>
  <si>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</si>
  <si>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</si>
  <si>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</si>
  <si>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</si>
  <si>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</si>
  <si>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</si>
  <si>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</si>
  <si>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</si>
  <si>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</si>
  <si>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</si>
  <si>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</si>
  <si>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</si>
  <si>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</si>
  <si>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</si>
  <si>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</si>
  <si>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</si>
  <si>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</si>
  <si>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</si>
  <si>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</si>
  <si>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</si>
  <si>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</si>
  <si>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</si>
  <si>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</si>
  <si>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</si>
  <si>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</si>
  <si>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</si>
  <si>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</si>
  <si>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</si>
  <si>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</si>
  <si>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</si>
  <si>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</si>
  <si>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</si>
  <si>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</si>
  <si>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</si>
  <si>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</si>
  <si>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</si>
  <si>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</si>
  <si>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</si>
  <si>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</si>
  <si>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</si>
  <si>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</si>
  <si>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</si>
  <si>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</si>
  <si>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</si>
  <si>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</si>
  <si>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</si>
  <si>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</si>
  <si>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</si>
  <si>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</si>
  <si>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</si>
  <si>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</si>
  <si>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</si>
  <si>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</si>
  <si>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</si>
  <si>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</si>
  <si>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</si>
  <si>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</si>
  <si>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</si>
  <si>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</si>
  <si>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</si>
  <si>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</si>
  <si>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</si>
  <si>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</si>
  <si>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</si>
  <si>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</si>
  <si>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</si>
  <si>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</si>
  <si>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</si>
  <si>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</si>
  <si>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</si>
  <si>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</si>
  <si>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</si>
  <si>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</si>
  <si>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</si>
  <si>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</si>
  <si>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</si>
  <si>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</si>
  <si>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</si>
  <si>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</si>
  <si>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</si>
  <si>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</si>
  <si>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</si>
  <si>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</si>
  <si>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</si>
  <si>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</si>
  <si>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</si>
  <si>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</si>
  <si>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</si>
  <si>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</si>
  <si>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</si>
  <si>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</si>
  <si>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</si>
  <si>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</si>
  <si>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</si>
  <si>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</si>
  <si>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</si>
  <si>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</si>
  <si>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</si>
  <si>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</si>
  <si>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</si>
  <si>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</si>
  <si>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</si>
  <si>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</si>
  <si>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</si>
  <si>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</si>
  <si>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</si>
  <si>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</si>
  <si>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</si>
  <si>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</si>
  <si>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</si>
  <si>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</si>
  <si>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</si>
  <si>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</si>
  <si>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</si>
  <si>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</si>
  <si>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</si>
  <si>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</si>
  <si>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</si>
  <si>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</si>
  <si>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</si>
  <si>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</si>
  <si>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</si>
  <si>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</si>
  <si>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</si>
  <si>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</si>
  <si>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</si>
  <si>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</si>
  <si>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</si>
  <si>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</si>
  <si>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</si>
  <si>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</si>
  <si>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</si>
  <si>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</si>
  <si>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</si>
  <si>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</si>
  <si>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</si>
  <si>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</si>
  <si>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</si>
  <si>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</si>
  <si>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</si>
  <si>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</si>
  <si>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</si>
  <si>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</si>
  <si>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</si>
  <si>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</si>
  <si>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</si>
  <si>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</si>
  <si>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</si>
  <si>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</si>
  <si>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</si>
  <si>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</si>
  <si>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</si>
  <si>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</si>
  <si>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</si>
  <si>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</si>
  <si>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</si>
  <si>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</si>
  <si>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</si>
  <si>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</si>
  <si>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</si>
  <si>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</si>
  <si>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</si>
  <si>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</si>
  <si>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</si>
  <si>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</si>
  <si>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</si>
  <si>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</si>
  <si>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</si>
  <si>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</si>
  <si>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</si>
  <si>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</si>
  <si>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</si>
  <si>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</si>
  <si>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</si>
  <si>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</si>
  <si>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</si>
  <si>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</si>
  <si>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</si>
  <si>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</si>
  <si>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</si>
  <si>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</si>
  <si>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</si>
  <si>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</si>
  <si>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</si>
  <si>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</si>
  <si>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</si>
  <si>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</si>
  <si>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</si>
  <si>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</si>
  <si>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</si>
  <si>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</si>
  <si>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</si>
  <si>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</si>
  <si>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</si>
  <si>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</si>
  <si>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</si>
  <si>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</si>
  <si>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</si>
  <si>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</si>
  <si>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</si>
  <si>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</si>
  <si>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</si>
  <si>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</si>
  <si>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</si>
  <si>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</si>
  <si>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</si>
  <si>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</si>
  <si>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</si>
  <si>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</si>
  <si>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</si>
  <si>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</si>
  <si>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</si>
  <si>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</si>
  <si>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</si>
  <si>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</si>
  <si>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</si>
  <si>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</si>
  <si>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</si>
  <si>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</si>
  <si>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</si>
  <si>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</si>
  <si>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</si>
  <si>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</si>
  <si>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</si>
  <si>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</si>
  <si>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</si>
  <si>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</si>
  <si>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</si>
  <si>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</si>
  <si>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</si>
  <si>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</si>
  <si>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</si>
  <si>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</si>
  <si>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</si>
  <si>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</si>
  <si>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</si>
  <si>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</si>
  <si>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</si>
  <si>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</si>
  <si>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</si>
  <si>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</si>
  <si>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</si>
  <si>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</si>
  <si>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</si>
  <si>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</si>
  <si>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</si>
  <si>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</si>
  <si>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</si>
  <si>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</si>
  <si>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</si>
  <si>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</si>
  <si>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</si>
  <si>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</si>
  <si>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</si>
  <si>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</si>
  <si>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</si>
  <si>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</si>
  <si>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</si>
  <si>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</si>
  <si>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</si>
  <si>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</si>
  <si>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</si>
  <si>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</si>
  <si>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</si>
  <si>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</si>
  <si>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</si>
  <si>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</si>
  <si>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</si>
  <si>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</si>
  <si>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</si>
  <si>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</si>
  <si>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森林消防事务</t>
  </si>
  <si>
    <t xml:space="preserve">    森林消防应急救援</t>
  </si>
  <si>
    <t xml:space="preserve">    其他森林消防事务支出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</si>
  <si>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</si>
  <si>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</si>
  <si>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</si>
  <si>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</si>
  <si>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</si>
  <si>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</si>
  <si>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</si>
  <si>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</si>
  <si>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</si>
  <si>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</si>
  <si>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</si>
  <si>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</si>
  <si>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</si>
  <si>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</si>
  <si>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</si>
  <si>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</si>
  <si>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</si>
  <si>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</si>
  <si>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</si>
  <si>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</si>
  <si>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</si>
  <si>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</si>
  <si>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</si>
  <si>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</si>
  <si>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</si>
  <si>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</si>
  <si>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</si>
  <si>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</si>
  <si>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</si>
  <si>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</si>
  <si>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</si>
  <si>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</si>
  <si>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</si>
  <si>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表5：</t>
  </si>
  <si>
    <t>2022年市本级一般公共预算收入决算总表</t>
  </si>
  <si>
    <t>三、债务(转贷)收入</t>
  </si>
  <si>
    <t>四、调入预算稳定调节基金</t>
  </si>
  <si>
    <t>六、下级上解收入</t>
  </si>
  <si>
    <t>七、上年结余</t>
  </si>
  <si>
    <t>表6：</t>
  </si>
  <si>
    <t>2022年市本级一般公共预算收入决算明细表</t>
  </si>
  <si>
    <t>预算科目</t>
  </si>
  <si>
    <t>2022年预算数</t>
  </si>
  <si>
    <t>决算数为       预算数的%</t>
  </si>
  <si>
    <t>决算数为上年决算数的%</t>
  </si>
  <si>
    <t>表7：</t>
  </si>
  <si>
    <t>2022年市本级一般公共预算支出决算总表</t>
  </si>
  <si>
    <t>　　一般公共服务支出</t>
  </si>
  <si>
    <t>　　国防支出</t>
  </si>
  <si>
    <t>　　公共安全支出</t>
  </si>
  <si>
    <t>　　教育支出</t>
  </si>
  <si>
    <t>　　科学技术支出</t>
  </si>
  <si>
    <t>　　文化旅游体育与传媒支出</t>
  </si>
  <si>
    <t>　　社会保障和就业支出</t>
  </si>
  <si>
    <t>　　卫生健康支出</t>
  </si>
  <si>
    <t>　　节能环保支出</t>
  </si>
  <si>
    <t>　　城乡社区支出</t>
  </si>
  <si>
    <t>　　农林水支出</t>
  </si>
  <si>
    <t>　　交通运输支出</t>
  </si>
  <si>
    <t>　　资源勘探工业信息等支出</t>
  </si>
  <si>
    <t>　　商业服务业等支出</t>
  </si>
  <si>
    <t>　　金融支出</t>
  </si>
  <si>
    <t>　　自然资源海洋气象等支出</t>
  </si>
  <si>
    <t>　　住房保障支出</t>
  </si>
  <si>
    <t>　　粮油物资储备支出</t>
  </si>
  <si>
    <t>　　灾害防治及应急管理支出</t>
  </si>
  <si>
    <t>　　其他支出</t>
  </si>
  <si>
    <t>　　债务付息支出</t>
  </si>
  <si>
    <t>三、上解上级支出</t>
  </si>
  <si>
    <t>四、补助下级支出</t>
  </si>
  <si>
    <t>四、债务还本支出</t>
  </si>
  <si>
    <t>五、债务转贷支出</t>
  </si>
  <si>
    <t>支出合计</t>
  </si>
  <si>
    <t>表8：</t>
  </si>
  <si>
    <t>2021年市本级一般公共预算支出决算功能分类明细表</t>
  </si>
  <si>
    <t>项     目</t>
  </si>
  <si>
    <t>决算数为上年       决算数的%</t>
  </si>
  <si>
    <t xml:space="preserve">    能源预测预警</t>
  </si>
  <si>
    <t xml:space="preserve">    能源战略规划与实施</t>
  </si>
  <si>
    <t xml:space="preserve">    石油储备发展管理</t>
  </si>
  <si>
    <t xml:space="preserve">    能源调查</t>
  </si>
  <si>
    <t xml:space="preserve">  文化体育与传媒</t>
  </si>
  <si>
    <t xml:space="preserve">  医疗卫生</t>
  </si>
  <si>
    <t xml:space="preserve">  农业</t>
  </si>
  <si>
    <t>债务发行费用支出</t>
  </si>
  <si>
    <t xml:space="preserve">  地方政府一般债务发行费用支出</t>
  </si>
  <si>
    <t>表9：</t>
  </si>
  <si>
    <t>2022年市本级一般公共预算支出基本支出决算表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</si>
  <si>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</si>
  <si>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</si>
  <si>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</si>
  <si>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</si>
  <si>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</si>
  <si>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</si>
  <si>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</si>
  <si>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</si>
  <si>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</si>
  <si>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</si>
  <si>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</si>
  <si>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</si>
  <si>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</si>
  <si>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</si>
  <si>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</si>
  <si>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</si>
  <si>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</si>
  <si>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</si>
  <si>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</si>
  <si>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</si>
  <si>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</si>
  <si>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</si>
  <si>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</si>
  <si>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</si>
  <si>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</si>
  <si>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</si>
  <si>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</si>
  <si>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</si>
  <si>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</si>
  <si>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</si>
  <si>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</si>
  <si>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</si>
  <si>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</si>
  <si>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</si>
  <si>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</si>
  <si>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</si>
  <si>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</si>
  <si>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</si>
  <si>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</si>
  <si>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</si>
  <si>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</si>
  <si>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</si>
  <si>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</si>
  <si>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</si>
  <si>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</si>
  <si>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</si>
  <si>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</si>
  <si>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</si>
  <si>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</si>
  <si>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</si>
  <si>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</si>
  <si>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</si>
  <si>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</si>
  <si>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</si>
  <si>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</si>
  <si>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</si>
  <si>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</si>
  <si>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国家赔偿费用支出</t>
  </si>
  <si>
    <t xml:space="preserve">  对民间非营利组织和群众性自治组织补贴</t>
  </si>
  <si>
    <t xml:space="preserve">  经常性赠与</t>
  </si>
  <si>
    <t xml:space="preserve">  资本性赠与</t>
  </si>
  <si>
    <t>本年支出合计</t>
  </si>
  <si>
    <t>表10：</t>
  </si>
  <si>
    <t>2022年市本级税收返还和转移支付分项目决算表</t>
  </si>
  <si>
    <t>项    目</t>
  </si>
  <si>
    <t>决 算 数</t>
  </si>
  <si>
    <t>合    计</t>
  </si>
  <si>
    <t xml:space="preserve">  返还性支出</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</si>
  <si>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</si>
  <si>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</si>
  <si>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</si>
  <si>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</si>
  <si>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</si>
  <si>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</si>
  <si>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一般性转移支付支出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</si>
  <si>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</si>
  <si>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</si>
  <si>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</si>
  <si>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</si>
  <si>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</si>
  <si>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</si>
  <si>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</si>
  <si>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</si>
  <si>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</si>
  <si>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</si>
  <si>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</si>
  <si>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</si>
  <si>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欠发达地区转移支付支出</t>
  </si>
  <si>
    <t xml:space="preserve">    一般公共服务共同财政事权转移支付支出  </t>
  </si>
  <si>
    <t xml:space="preserve">    外交共同财政事权转移支付支出 </t>
  </si>
  <si>
    <t xml:space="preserve">    国防共同财政事权转移支付支出 </t>
  </si>
  <si>
    <t xml:space="preserve">    公共安全共同财政事权转移支付支出 </t>
  </si>
  <si>
    <t xml:space="preserve">    教育共同财政事权转移支付支出 </t>
  </si>
  <si>
    <t xml:space="preserve">    科学技术共同财政事权转移支付支出  </t>
  </si>
  <si>
    <t xml:space="preserve">    文化旅游体育与传媒共同财政事权转移支付支出  </t>
  </si>
  <si>
    <t xml:space="preserve">    社会保障和就业共同财政事权转移支付支出 </t>
  </si>
  <si>
    <t xml:space="preserve">    医疗卫生共同财政事权转移支付支出  </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</si>
  <si>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</si>
  <si>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</si>
  <si>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</si>
  <si>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 </t>
  </si>
  <si>
    <t xml:space="preserve">    资源勘探工业信息等共同财政事权转移支付支出 </t>
  </si>
  <si>
    <t xml:space="preserve">    商业服务业等共同财政事权转移支付支出</t>
  </si>
  <si>
    <t xml:space="preserve">    金融共同财政事权转移支付支出 </t>
  </si>
  <si>
    <t xml:space="preserve">    自然资源海洋气象等共同财政事权转移支付支出  </t>
  </si>
  <si>
    <t xml:space="preserve">    住房保障共同财政事权转移支付支出</t>
  </si>
  <si>
    <t xml:space="preserve">    粮油物资储备共同财政事权转移支付支出</t>
  </si>
  <si>
    <t xml:space="preserve">    灾害防治及应急管理共同财政事权转移支付支出  </t>
  </si>
  <si>
    <t xml:space="preserve">    其他共同财政事权转移支付支出 </t>
  </si>
  <si>
    <t xml:space="preserve">    增值税留抵退税转移支付支出</t>
  </si>
  <si>
    <t xml:space="preserve">    其他退税减税降费转移支付支出</t>
  </si>
  <si>
    <t xml:space="preserve">    补充县区财力转移支付支出</t>
  </si>
  <si>
    <t xml:space="preserve">    其他一般性转移支付支出</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</si>
  <si>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</si>
  <si>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</si>
  <si>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</si>
  <si>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</si>
  <si>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</si>
  <si>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</si>
  <si>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</si>
  <si>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</si>
  <si>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</si>
  <si>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</si>
  <si>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</si>
  <si>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</si>
  <si>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</si>
  <si>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</si>
  <si>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</si>
  <si>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</si>
  <si>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</si>
  <si>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</si>
  <si>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</si>
  <si>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</si>
  <si>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</si>
  <si>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表11：</t>
  </si>
  <si>
    <r>
      <t>2022</t>
    </r>
    <r>
      <rPr>
        <b/>
        <sz val="14"/>
        <rFont val="宋体"/>
        <family val="0"/>
      </rPr>
      <t>年市本级税收返还和转移支付分地区决算表</t>
    </r>
  </si>
  <si>
    <t>地 区</t>
  </si>
  <si>
    <t>合 计</t>
  </si>
  <si>
    <t>税收返还</t>
  </si>
  <si>
    <t>一般性转移支付</t>
  </si>
  <si>
    <t>专项转移支付</t>
  </si>
  <si>
    <t>合计</t>
  </si>
  <si>
    <t>双清区</t>
  </si>
  <si>
    <t>大祥区</t>
  </si>
  <si>
    <t>北塔区</t>
  </si>
  <si>
    <t>经开区</t>
  </si>
  <si>
    <t>表12：</t>
  </si>
  <si>
    <r>
      <t>2022</t>
    </r>
    <r>
      <rPr>
        <b/>
        <sz val="18"/>
        <rFont val="宋体"/>
        <family val="0"/>
      </rPr>
      <t>年全市政府性基金收入决算表</t>
    </r>
  </si>
  <si>
    <t xml:space="preserve">   一、政府性基金地方收入小计</t>
  </si>
  <si>
    <t xml:space="preserve">     国有土地使用权出让收入</t>
  </si>
  <si>
    <t xml:space="preserve">     城市公用事业附加收入</t>
  </si>
  <si>
    <t xml:space="preserve">     国有土地收益基金收入</t>
  </si>
  <si>
    <t xml:space="preserve">     农业土地开发资金收入</t>
  </si>
  <si>
    <t xml:space="preserve">     城市基础设施配套费收入</t>
  </si>
  <si>
    <t xml:space="preserve">     污水处理费收入</t>
  </si>
  <si>
    <t>　　　车辆通行费相关收入</t>
  </si>
  <si>
    <t xml:space="preserve">     其他政府性基金收入</t>
  </si>
  <si>
    <r>
      <t xml:space="preserve">     </t>
    </r>
    <r>
      <rPr>
        <sz val="11"/>
        <rFont val="宋体"/>
        <family val="0"/>
      </rPr>
      <t>专项债券对应项目专项收入</t>
    </r>
  </si>
  <si>
    <t xml:space="preserve">   二、债务转贷收入</t>
  </si>
  <si>
    <t xml:space="preserve">   三、上级补助收入</t>
  </si>
  <si>
    <t xml:space="preserve">   四、调入资金</t>
  </si>
  <si>
    <t xml:space="preserve">   五、上年结余</t>
  </si>
  <si>
    <t>政府性基金收入合计</t>
  </si>
  <si>
    <t>表13：</t>
  </si>
  <si>
    <r>
      <t>2022</t>
    </r>
    <r>
      <rPr>
        <b/>
        <sz val="18"/>
        <rFont val="宋体"/>
        <family val="0"/>
      </rPr>
      <t>年全市政府性基金支出决算表</t>
    </r>
  </si>
  <si>
    <t>一、政府性基金预算支出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</si>
  <si>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</si>
  <si>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</si>
  <si>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</si>
  <si>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</si>
  <si>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</si>
  <si>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</si>
  <si>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</si>
  <si>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</si>
  <si>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</si>
  <si>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</si>
  <si>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</si>
  <si>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</si>
  <si>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</si>
  <si>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</si>
  <si>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</si>
  <si>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</si>
  <si>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</si>
  <si>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</si>
  <si>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</si>
  <si>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</si>
  <si>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</si>
  <si>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</si>
  <si>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</si>
  <si>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</si>
  <si>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</si>
  <si>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</si>
  <si>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</si>
  <si>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</si>
  <si>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</si>
  <si>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</si>
  <si>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</si>
  <si>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</si>
  <si>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</si>
  <si>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</si>
  <si>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</si>
  <si>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</si>
  <si>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</si>
  <si>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</si>
  <si>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</si>
  <si>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</si>
  <si>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</si>
  <si>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</si>
  <si>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</si>
  <si>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</si>
  <si>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</si>
  <si>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</si>
  <si>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</si>
  <si>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</si>
  <si>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</si>
  <si>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</si>
  <si>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</si>
  <si>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</si>
  <si>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</si>
  <si>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</si>
  <si>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</si>
  <si>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</si>
  <si>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</si>
  <si>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</si>
  <si>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</si>
  <si>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</si>
  <si>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</si>
  <si>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</si>
  <si>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</si>
  <si>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</si>
  <si>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</si>
  <si>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</si>
  <si>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</si>
  <si>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</si>
  <si>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</si>
  <si>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</si>
  <si>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</si>
  <si>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</si>
  <si>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</si>
  <si>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</si>
  <si>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</si>
  <si>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</si>
  <si>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</si>
  <si>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</si>
  <si>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</si>
  <si>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</si>
  <si>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</si>
  <si>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</si>
  <si>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</si>
  <si>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</si>
  <si>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</si>
  <si>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</si>
  <si>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</si>
  <si>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</si>
  <si>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</si>
  <si>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</si>
  <si>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</si>
  <si>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</si>
  <si>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</si>
  <si>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</si>
  <si>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</si>
  <si>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</si>
  <si>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</si>
  <si>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</si>
  <si>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</si>
  <si>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</si>
  <si>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</si>
  <si>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</si>
  <si>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</si>
  <si>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</si>
  <si>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</si>
  <si>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</si>
  <si>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</si>
  <si>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</si>
  <si>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</si>
  <si>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</si>
  <si>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</si>
  <si>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</si>
  <si>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</si>
  <si>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</si>
  <si>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</si>
  <si>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</si>
  <si>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</si>
  <si>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</si>
  <si>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</si>
  <si>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</si>
  <si>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</si>
  <si>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</si>
  <si>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</si>
  <si>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</si>
  <si>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</si>
  <si>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</si>
  <si>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</si>
  <si>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</si>
  <si>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</si>
  <si>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</si>
  <si>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</si>
  <si>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</si>
  <si>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</si>
  <si>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</si>
  <si>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</si>
  <si>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</si>
  <si>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</si>
  <si>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</si>
  <si>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</si>
  <si>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</si>
  <si>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</si>
  <si>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</si>
  <si>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</si>
  <si>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</si>
  <si>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</si>
  <si>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</si>
  <si>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</si>
  <si>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</si>
  <si>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</si>
  <si>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</si>
  <si>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</si>
  <si>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</si>
  <si>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</si>
  <si>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</si>
  <si>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</si>
  <si>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</si>
  <si>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</si>
  <si>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</si>
  <si>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</si>
  <si>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</si>
  <si>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</si>
  <si>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</si>
  <si>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</si>
  <si>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</si>
  <si>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</si>
  <si>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</si>
  <si>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</si>
  <si>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</si>
  <si>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</si>
  <si>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</si>
  <si>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</si>
  <si>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</si>
  <si>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</si>
  <si>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</si>
  <si>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</si>
  <si>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</si>
  <si>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</si>
  <si>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</si>
  <si>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</si>
  <si>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</si>
  <si>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</si>
  <si>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</si>
  <si>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</si>
  <si>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</si>
  <si>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</si>
  <si>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</si>
  <si>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</si>
  <si>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</si>
  <si>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</si>
  <si>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</si>
  <si>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</si>
  <si>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</si>
  <si>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</si>
  <si>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</si>
  <si>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</si>
  <si>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</si>
  <si>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</si>
  <si>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</si>
  <si>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</si>
  <si>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</si>
  <si>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</si>
  <si>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</si>
  <si>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</si>
  <si>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</si>
  <si>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</si>
  <si>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</si>
  <si>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</si>
  <si>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</si>
  <si>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</si>
  <si>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</si>
  <si>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</si>
  <si>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</si>
  <si>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</si>
  <si>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</si>
  <si>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</si>
  <si>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</si>
  <si>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</si>
  <si>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</si>
  <si>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</si>
  <si>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</si>
  <si>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</si>
  <si>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</si>
  <si>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</si>
  <si>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</si>
  <si>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</si>
  <si>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</si>
  <si>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</si>
  <si>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</si>
  <si>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二、政府性基金预算上解上级支出</t>
  </si>
  <si>
    <t>三、政府性基金预算调出资金</t>
  </si>
  <si>
    <t>四、政府性基金预算年终结余</t>
  </si>
  <si>
    <t>支　　出　　总　　计　</t>
  </si>
  <si>
    <t>表14：</t>
  </si>
  <si>
    <r>
      <t>2022</t>
    </r>
    <r>
      <rPr>
        <b/>
        <sz val="18"/>
        <rFont val="宋体"/>
        <family val="0"/>
      </rPr>
      <t>年市本级政府性基金收入决算表</t>
    </r>
  </si>
  <si>
    <t>预算数</t>
  </si>
  <si>
    <t xml:space="preserve">   二、专项债券对应项目专项收入</t>
  </si>
  <si>
    <t xml:space="preserve">   三、债务转贷收入</t>
  </si>
  <si>
    <t xml:space="preserve">   四、上级补助收入</t>
  </si>
  <si>
    <t>　 六、调入资金</t>
  </si>
  <si>
    <t>　七、政府性基金预算下级上解收入</t>
  </si>
  <si>
    <t>表15：</t>
  </si>
  <si>
    <r>
      <t>2022</t>
    </r>
    <r>
      <rPr>
        <b/>
        <sz val="18"/>
        <rFont val="宋体"/>
        <family val="0"/>
      </rPr>
      <t>年市本级政府性基金预算支出决算表</t>
    </r>
  </si>
  <si>
    <t xml:space="preserve">   一、本年支出</t>
  </si>
  <si>
    <t xml:space="preserve">  港口建设费安排的支出</t>
  </si>
  <si>
    <t xml:space="preserve">    航道建设和维护</t>
  </si>
  <si>
    <t>三、政府性基金预算补助下级支出</t>
  </si>
  <si>
    <t>四、债务转贷支出</t>
  </si>
  <si>
    <t>五、化债支出</t>
  </si>
  <si>
    <t>六、债务还本支出</t>
  </si>
  <si>
    <t>七、调出资金</t>
  </si>
  <si>
    <t>八、年终结余</t>
  </si>
  <si>
    <t>政府性基金支出合计</t>
  </si>
  <si>
    <t>表16：</t>
  </si>
  <si>
    <t>2022年市本级政府性基金转移支付分项目决算表</t>
  </si>
  <si>
    <t>合  计</t>
  </si>
  <si>
    <t>表17：</t>
  </si>
  <si>
    <r>
      <t>2022</t>
    </r>
    <r>
      <rPr>
        <b/>
        <sz val="14"/>
        <rFont val="宋体"/>
        <family val="0"/>
      </rPr>
      <t>年市本级政府性基金转移支付分地区决算表</t>
    </r>
  </si>
  <si>
    <t>表18：</t>
  </si>
  <si>
    <r>
      <t>2022</t>
    </r>
    <r>
      <rPr>
        <b/>
        <sz val="18"/>
        <rFont val="宋体"/>
        <family val="0"/>
      </rPr>
      <t>年全市国有资本经营收入决算表</t>
    </r>
  </si>
  <si>
    <t xml:space="preserve">     一、本年收入</t>
  </si>
  <si>
    <t xml:space="preserve">        利润收入</t>
  </si>
  <si>
    <t xml:space="preserve">        股利、股息收入</t>
  </si>
  <si>
    <t xml:space="preserve">        产权转让收入</t>
  </si>
  <si>
    <t xml:space="preserve">        清算收入</t>
  </si>
  <si>
    <t xml:space="preserve">        其他国有资本经营预算收入</t>
  </si>
  <si>
    <t xml:space="preserve">     二、上级补助收入</t>
  </si>
  <si>
    <t xml:space="preserve">     三、上年结余</t>
  </si>
  <si>
    <t>国有资本经营收入合计</t>
  </si>
  <si>
    <t>表19：</t>
  </si>
  <si>
    <r>
      <t>2021</t>
    </r>
    <r>
      <rPr>
        <b/>
        <sz val="18"/>
        <rFont val="宋体"/>
        <family val="0"/>
      </rPr>
      <t>年全市国有资本经营支出决算表</t>
    </r>
  </si>
  <si>
    <t xml:space="preserve">     一、本年支出</t>
  </si>
  <si>
    <t xml:space="preserve">       解决历史遗留问题及改革成本支出</t>
  </si>
  <si>
    <t xml:space="preserve">    　　国有企业办职教幼教补助支出</t>
  </si>
  <si>
    <t xml:space="preserve">    　　国有企业退休人员社会化管理补助支出</t>
  </si>
  <si>
    <t xml:space="preserve">        其他解决历史遗留问题及改革成本支出</t>
  </si>
  <si>
    <t xml:space="preserve">       国有企业资本金注入</t>
  </si>
  <si>
    <t xml:space="preserve">         其他国有企业资本金注入</t>
  </si>
  <si>
    <t xml:space="preserve">       其他国有资本经营预算支出(款)</t>
  </si>
  <si>
    <t xml:space="preserve">         其他金融国有资本经营预算支出（项）</t>
  </si>
  <si>
    <t xml:space="preserve">     二、调出资金</t>
  </si>
  <si>
    <t xml:space="preserve">     三、国有资本经营预算年终结余</t>
  </si>
  <si>
    <t>国有资本经营支出合计</t>
  </si>
  <si>
    <t>表20：</t>
  </si>
  <si>
    <r>
      <t>2022</t>
    </r>
    <r>
      <rPr>
        <b/>
        <sz val="18"/>
        <rFont val="宋体"/>
        <family val="0"/>
      </rPr>
      <t>年市本级国有资本经营收入决算表</t>
    </r>
  </si>
  <si>
    <r>
      <t xml:space="preserve">   </t>
    </r>
    <r>
      <rPr>
        <sz val="11"/>
        <rFont val="宋体"/>
        <family val="0"/>
      </rPr>
      <t xml:space="preserve">    </t>
    </r>
    <r>
      <rPr>
        <sz val="11"/>
        <rFont val="宋体"/>
        <family val="0"/>
      </rPr>
      <t xml:space="preserve"> 清算收入</t>
    </r>
  </si>
  <si>
    <t>表21：</t>
  </si>
  <si>
    <r>
      <t>2022</t>
    </r>
    <r>
      <rPr>
        <b/>
        <sz val="18"/>
        <rFont val="宋体"/>
        <family val="0"/>
      </rPr>
      <t>年市本级国有资本经营支出决算表</t>
    </r>
  </si>
  <si>
    <t xml:space="preserve">   　　 国有企业办职教幼教补助支出</t>
  </si>
  <si>
    <t xml:space="preserve">         其他解决历史遗留问题及改革成本支出</t>
  </si>
  <si>
    <t xml:space="preserve">       金融国有资本经营预算支出</t>
  </si>
  <si>
    <t xml:space="preserve">         其他金融国有资本经营预算支出</t>
  </si>
  <si>
    <t>　　　四、国有资本经营预算补助下级支出</t>
  </si>
  <si>
    <t>表22：</t>
  </si>
  <si>
    <r>
      <t>2022</t>
    </r>
    <r>
      <rPr>
        <b/>
        <sz val="14"/>
        <rFont val="宋体"/>
        <family val="0"/>
      </rPr>
      <t>年国有资本经营预算转移支付表</t>
    </r>
  </si>
  <si>
    <t>邵东市</t>
  </si>
  <si>
    <t>新邵县</t>
  </si>
  <si>
    <t>隆回县</t>
  </si>
  <si>
    <t>武冈市</t>
  </si>
  <si>
    <t>洞口县</t>
  </si>
  <si>
    <t>城步县</t>
  </si>
  <si>
    <t>绥宁县</t>
  </si>
  <si>
    <t>邵阳县</t>
  </si>
  <si>
    <t>新宁县</t>
  </si>
  <si>
    <t>注：邵阳市无国有资本经营转移支付</t>
  </si>
  <si>
    <t>表23：</t>
  </si>
  <si>
    <r>
      <t>2022</t>
    </r>
    <r>
      <rPr>
        <b/>
        <sz val="18"/>
        <rFont val="宋体"/>
        <family val="0"/>
      </rPr>
      <t>年全市社会保险基金收入决算表</t>
    </r>
  </si>
  <si>
    <r>
      <rPr>
        <b/>
        <sz val="11"/>
        <rFont val="宋体"/>
        <family val="0"/>
      </rPr>
      <t>项</t>
    </r>
    <r>
      <rPr>
        <b/>
        <sz val="11"/>
        <rFont val="Arial"/>
        <family val="2"/>
      </rPr>
      <t xml:space="preserve">        </t>
    </r>
    <r>
      <rPr>
        <b/>
        <sz val="11"/>
        <rFont val="宋体"/>
        <family val="0"/>
      </rPr>
      <t>目</t>
    </r>
  </si>
  <si>
    <t>一、本年收入</t>
  </si>
  <si>
    <t xml:space="preserve">    机关养老保险基金</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</si>
  <si>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</si>
  <si>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</si>
  <si>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</si>
  <si>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</si>
  <si>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</si>
  <si>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</si>
  <si>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失业保险基金</t>
  </si>
  <si>
    <t xml:space="preserve">    城镇职工基本医疗保险基金（含生育）</t>
  </si>
  <si>
    <t xml:space="preserve">    工伤保险基金</t>
  </si>
  <si>
    <t xml:space="preserve">   城乡居民基本养老保险基金</t>
  </si>
  <si>
    <t xml:space="preserve">   城乡居民基本医疗保险基金</t>
  </si>
  <si>
    <t>二、上年结余</t>
  </si>
  <si>
    <t>社会保险基金收入合计</t>
  </si>
  <si>
    <t>表24：</t>
  </si>
  <si>
    <r>
      <t>2022</t>
    </r>
    <r>
      <rPr>
        <b/>
        <sz val="18"/>
        <rFont val="宋体"/>
        <family val="0"/>
      </rPr>
      <t>年全市社会保险基金支出决算表</t>
    </r>
  </si>
  <si>
    <t>一、本年支出</t>
  </si>
  <si>
    <t xml:space="preserve">   机关事业单位基本养老保险基金</t>
  </si>
  <si>
    <t xml:space="preserve">   其中:社会保险待遇支出</t>
  </si>
  <si>
    <t xml:space="preserve">        转移支出</t>
  </si>
  <si>
    <t xml:space="preserve">        其他支出</t>
  </si>
  <si>
    <t xml:space="preserve">   失业保险基金</t>
  </si>
  <si>
    <t xml:space="preserve">   城镇职工基本医疗保险基金（含生育）</t>
  </si>
  <si>
    <t xml:space="preserve">   工伤保险基金收入</t>
  </si>
  <si>
    <t xml:space="preserve">    城乡居民基本医疗保险基金</t>
  </si>
  <si>
    <t>二、累计结余</t>
  </si>
  <si>
    <t>社会保险基金支出合计</t>
  </si>
  <si>
    <t>表25：</t>
  </si>
  <si>
    <r>
      <t>2022</t>
    </r>
    <r>
      <rPr>
        <b/>
        <sz val="18"/>
        <rFont val="宋体"/>
        <family val="0"/>
      </rPr>
      <t>年市本级社会保险基金支出决算表</t>
    </r>
  </si>
  <si>
    <t xml:space="preserve">   机关养老保险基金</t>
  </si>
  <si>
    <t xml:space="preserve">   工伤保险基金</t>
  </si>
  <si>
    <t>表26：</t>
  </si>
  <si>
    <t>表27：</t>
  </si>
  <si>
    <t>邵阳市地方政府债务限额余额汇总情况表</t>
  </si>
  <si>
    <t>金额单位：亿元</t>
  </si>
  <si>
    <t>地区</t>
  </si>
  <si>
    <t>2022年地方政府债务限额</t>
  </si>
  <si>
    <t>2022年地方政府债务余额</t>
  </si>
  <si>
    <t>一般债务</t>
  </si>
  <si>
    <t>专项债务</t>
  </si>
  <si>
    <t>邵阳市</t>
  </si>
  <si>
    <t>市本级</t>
  </si>
  <si>
    <t>城步苗族自治县</t>
  </si>
  <si>
    <t xml:space="preserve"> </t>
  </si>
  <si>
    <r>
      <t>表2</t>
    </r>
    <r>
      <rPr>
        <sz val="11"/>
        <rFont val="宋体"/>
        <family val="0"/>
      </rPr>
      <t>6</t>
    </r>
    <r>
      <rPr>
        <sz val="11"/>
        <rFont val="宋体"/>
        <family val="0"/>
      </rPr>
      <t>：</t>
    </r>
  </si>
  <si>
    <t>表28：</t>
  </si>
  <si>
    <t>邵阳市地方政府一般债务限额余额情况表</t>
  </si>
  <si>
    <t>2022年地方政府一般债务限额</t>
  </si>
  <si>
    <t>2022年地方政府债务一般债务余额</t>
  </si>
  <si>
    <t>表29：</t>
  </si>
  <si>
    <t>邵阳市地方政府专项债务限额余额情况表</t>
  </si>
  <si>
    <t>2022年地方政府专项债务限额</t>
  </si>
  <si>
    <t>2022年地方政府专项债务余额</t>
  </si>
  <si>
    <t>表30：</t>
  </si>
  <si>
    <t>邵阳市地方政府债券发行情况表</t>
  </si>
  <si>
    <t>2022年政府债券发行数额</t>
  </si>
  <si>
    <t>一般债券发行数额</t>
  </si>
  <si>
    <t>专项债券发行数额</t>
  </si>
  <si>
    <t>小计</t>
  </si>
  <si>
    <t>新增一般债券</t>
  </si>
  <si>
    <t>再融资一般债券</t>
  </si>
  <si>
    <t>园区建设专项债券</t>
  </si>
  <si>
    <t>交通基础设施建设专项债券</t>
  </si>
  <si>
    <t>社会事业专项债券</t>
  </si>
  <si>
    <t>水务建设专项债券</t>
  </si>
  <si>
    <t>保障性安居工程专项债券</t>
  </si>
  <si>
    <t>城乡冷链物流专项债券</t>
  </si>
  <si>
    <t>农林水利专项债券</t>
  </si>
  <si>
    <t>表31：</t>
  </si>
  <si>
    <t>邵阳市地方政府债务还本付息情况表</t>
  </si>
  <si>
    <t>2022年政府债券还本数额</t>
  </si>
  <si>
    <t>2022年政府债券付息数额</t>
  </si>
  <si>
    <t>2023年政府债券预计还本数额</t>
  </si>
  <si>
    <t>2023年政府债券预计付息数额</t>
  </si>
  <si>
    <t>一般债券</t>
  </si>
  <si>
    <t>专项债券</t>
  </si>
  <si>
    <t>表32：</t>
  </si>
  <si>
    <t>邵阳市2022年新增地方政府债券资金使用安排情况表</t>
  </si>
  <si>
    <t>区域</t>
  </si>
  <si>
    <t>新增专项债券</t>
  </si>
  <si>
    <t>项目名称</t>
  </si>
  <si>
    <t>金额</t>
  </si>
  <si>
    <t>邵阳市市直周转住房规划建设项目</t>
  </si>
  <si>
    <t>邵阳经济开发区南方汽车试验产业园项目</t>
  </si>
  <si>
    <t>红旗河南侧污水干管（新华桥-财神桥）工程</t>
  </si>
  <si>
    <t>邵阳市经开区基础设施及服务配套工程建设项目</t>
  </si>
  <si>
    <t>邵阳市第十七中学异地新建项目</t>
  </si>
  <si>
    <t>邵阳经开区科技产业服务平台基础设施建设项目</t>
  </si>
  <si>
    <t>市公安局警官培训及反恐防暴训练基地工程建设项目</t>
  </si>
  <si>
    <t>邵阳市经开区智慧物流城一期建设项目</t>
  </si>
  <si>
    <t>市创文道路交通安全设施建设项目</t>
  </si>
  <si>
    <t>邵阳新材料科技产业园基础设施及配套项目</t>
  </si>
  <si>
    <t>市消防救援支队机关营区作战训练设施等提质工程</t>
  </si>
  <si>
    <t>邵阳市中医医院岐黄综合大楼项目</t>
  </si>
  <si>
    <t>青龙桥维修加固工程</t>
  </si>
  <si>
    <t>邵阳市大祥坪体育馆公共停车场项目</t>
  </si>
  <si>
    <t>三里桥道路工程建设项目</t>
  </si>
  <si>
    <t>邵阳市高级技工学校创建技师学院一期建设项目</t>
  </si>
  <si>
    <t>屈原路（青云路-中山路）道路工程建设项目（重启）</t>
  </si>
  <si>
    <t>邵阳市直属机关幼儿园异地新建项目</t>
  </si>
  <si>
    <t>电机路（祥凤学校-邵水西路）工程建设项目</t>
  </si>
  <si>
    <t>邵阳市中心医院省级区域医疗中心建设工程（一期）项目</t>
  </si>
  <si>
    <t>市资江一桥加固改造工程项目</t>
  </si>
  <si>
    <t>湘西南农资仓储物流基础设施建设项目</t>
  </si>
  <si>
    <t>佘湖桥北匝道道路工程建设项目</t>
  </si>
  <si>
    <t>邵阳市城区天然气管网新建与改造工程项目</t>
  </si>
  <si>
    <t>2022年度小型水库除险加固和运行管护等项目</t>
  </si>
  <si>
    <t>邵阳县白仓至新宁县清江桥公路项目</t>
  </si>
  <si>
    <t>邵阳工业职业技术学院污水处理设施建设项目</t>
  </si>
  <si>
    <t>城区公园亮化系统维修提质改造经费</t>
  </si>
  <si>
    <t>“智慧戒毒”建设项目</t>
  </si>
  <si>
    <t>邵阳市大祥区农村人居环境整治及 高标准农田建设项目</t>
  </si>
  <si>
    <t>邵阳市大祥区2022年度城镇老旧小区改造项目</t>
  </si>
  <si>
    <t>大祥区老屋桥、天子山等水库除险加固工程</t>
  </si>
  <si>
    <t>邵阳市资江南岸雪峰桥至桂花桥段水环境综合治理工程项目</t>
  </si>
  <si>
    <t>邵阳市大祥区垃圾分类、收集、运转一体化项目</t>
  </si>
  <si>
    <t>西苑小学建设</t>
  </si>
  <si>
    <t>大祥区网格化中心服务管理平台项目</t>
  </si>
  <si>
    <t>邵阳市大祥区农村公路建设</t>
  </si>
  <si>
    <t>水利建设专项经费</t>
  </si>
  <si>
    <t>邵阳市双清区2022年城镇老旧小区改造项目</t>
  </si>
  <si>
    <t>交通建设专项经费</t>
  </si>
  <si>
    <t>邵阳市北塔区2022年城镇老旧小区改造项目</t>
  </si>
  <si>
    <t>义务教育学校基本建设专项经费</t>
  </si>
  <si>
    <t>渡头桥污水处理厂建设</t>
  </si>
  <si>
    <t>化解大班额</t>
  </si>
  <si>
    <t>邵阳市北塔区公共卫生体系建设项目</t>
  </si>
  <si>
    <t>消防应急中心</t>
  </si>
  <si>
    <t>邵阳市北塔区养老服务建设项目</t>
  </si>
  <si>
    <t>公路建设</t>
  </si>
  <si>
    <t>北塔区学前教育建设项目</t>
  </si>
  <si>
    <t>小水库除险加固</t>
  </si>
  <si>
    <t>城市路网建设</t>
  </si>
  <si>
    <t>邵东市第七中学道路窄加宽工程</t>
  </si>
  <si>
    <t>邵东市殡仪馆生态陵园建设项目</t>
  </si>
  <si>
    <t>邵东市群众来信来访接待中心改扩建项目</t>
  </si>
  <si>
    <t>邵东市老旧小区改造及小区外配套基础设施建设项目</t>
  </si>
  <si>
    <t>X017县道提质改造工程</t>
  </si>
  <si>
    <t>综合停车场及配套设施项目</t>
  </si>
  <si>
    <t>公安局AI视图大数据平台建设</t>
  </si>
  <si>
    <t>邵东市新型城镇化综合管廊建设项目</t>
  </si>
  <si>
    <t>G320、S336、S226不停车检测系统设备维修经费</t>
  </si>
  <si>
    <t>邵东经开区东部仓储物流中心（一期）建设项目</t>
  </si>
  <si>
    <t>S336省道水东江至火厂坪段路面大修工程</t>
  </si>
  <si>
    <t>邵东市老旧小区改造及小区外套基础设施建设项目</t>
  </si>
  <si>
    <t>市政府机关大楼配电房改造</t>
  </si>
  <si>
    <t>市禁毒教育基地建设</t>
  </si>
  <si>
    <t>教育信息化建设</t>
  </si>
  <si>
    <t>村级服务平台建设</t>
  </si>
  <si>
    <t>流光岭镇通乡公路建设</t>
  </si>
  <si>
    <t>八老公路建设</t>
  </si>
  <si>
    <t>自然村通水泥路及提质改造项目</t>
  </si>
  <si>
    <t>农村改厕经费</t>
  </si>
  <si>
    <t>农贸市场改造</t>
  </si>
  <si>
    <t>公路安全隐患整治项目</t>
  </si>
  <si>
    <t>交通重点民生实事项目</t>
  </si>
  <si>
    <t>小水库除险加固项目建设</t>
  </si>
  <si>
    <t>老年大学建设资金</t>
  </si>
  <si>
    <t>农村“千人以上”饮用水保护区环境问题整治及农村环境综合整治</t>
  </si>
  <si>
    <t>教师公租房及附属设施建设</t>
  </si>
  <si>
    <t>昭阳初级中学建设</t>
  </si>
  <si>
    <t>市政公用设施建设</t>
  </si>
  <si>
    <t>（公安局）乡村“雪亮工程”建设</t>
  </si>
  <si>
    <t>邵阳雀塘循环经济产业园再生资源交易中心项目</t>
  </si>
  <si>
    <t>（环卫所）垃圾中转专用设备购置</t>
  </si>
  <si>
    <t>新邵白水洞旅游基础设施提质建设项目（二期）</t>
  </si>
  <si>
    <t>（交通局）农村公路建设</t>
  </si>
  <si>
    <t>邵阳北站高铁新城汽摩配件产业园标准化厂房及附属设施建设项目</t>
  </si>
  <si>
    <t>（新邵县芙蓉学校）新邵县芙蓉学校建设</t>
  </si>
  <si>
    <t>新邵县殡仪馆建设项目一期工程</t>
  </si>
  <si>
    <t>（水利局）小水库除险加固</t>
  </si>
  <si>
    <t>新邵县省级经开区“135”工程智能制造标准化厂房及配套基础设施建设项目</t>
  </si>
  <si>
    <t>（林业局）创国家森林城市</t>
  </si>
  <si>
    <t>（公安局）“雪亮工程”（中小学安防设施建设）项目</t>
  </si>
  <si>
    <t>（公路建设养护中心）农村公路水毁应急抢修及恢复</t>
  </si>
  <si>
    <t>（公路建设养护中心）农村公路养护工程（大中修）</t>
  </si>
  <si>
    <t>（公路建设养护中心）农村公路安全生命防护工程</t>
  </si>
  <si>
    <t>（交通局）新邵县C560+X004孙家桥至花桥公路（原拟升S231花桥至涟源路段）</t>
  </si>
  <si>
    <t>（公路建设养护中心）新邵县S326路面改善工程</t>
  </si>
  <si>
    <t>（交通局）新邵县大坝村至清水村公路改建工程（新邵县坪上筱溪至严塘小庙公路工程其中一段）</t>
  </si>
  <si>
    <t>（乡村振兴局）改（新）建农村户用厕所配套</t>
  </si>
  <si>
    <t>（新邵县教育局）坪上镇中心小学清水教学点建设</t>
  </si>
  <si>
    <t>（新邵县教育局）新邵县巨口铺镇芙蓉学校建设</t>
  </si>
  <si>
    <t>（新邵县教育局）新邵芙蓉学校建设</t>
  </si>
  <si>
    <t>（新邵县教育局）陈家坊中学扩建项目</t>
  </si>
  <si>
    <t>（新邵县教育局）新邵县酿溪镇第四完全小学整体搬迁建设项目</t>
  </si>
  <si>
    <t>（邵阳市生态环境局新邵分局）新邵县县域农村生活污水治理</t>
  </si>
  <si>
    <t>邵阳县芙蓉学校建设项目</t>
  </si>
  <si>
    <t>邵阳县高新区绿色低碳循环产业园标厂建设项目</t>
  </si>
  <si>
    <t>邵阳县白仓镇芙蓉学校</t>
  </si>
  <si>
    <t>邵阳县思源双合实验学校建设项目</t>
  </si>
  <si>
    <t>邵阳县小水库除险加固项目</t>
  </si>
  <si>
    <t>邵阳县农村垃圾收转运和集镇清扫保洁项目</t>
  </si>
  <si>
    <t>邵阳县县内通乡公路改建工程</t>
  </si>
  <si>
    <t>白仓至金江湖公路改建工程</t>
  </si>
  <si>
    <t xml:space="preserve">邵阳县芙蓉学校 </t>
  </si>
  <si>
    <t>交通建设</t>
  </si>
  <si>
    <t>隆回县城市停车场工程</t>
  </si>
  <si>
    <t>垃圾场提质改造</t>
  </si>
  <si>
    <t>隆回县高新区科技产业园及配套基础设施建设项目</t>
  </si>
  <si>
    <t>城市基础设施建设</t>
  </si>
  <si>
    <t>隆回县城区域学前教育（公办幼儿园）新建工程项目</t>
  </si>
  <si>
    <t>隆回县人民医院第二院区工程建设目</t>
  </si>
  <si>
    <t>雪亮工程建设</t>
  </si>
  <si>
    <t>隆回县妇幼保健院计划生育服务中心和两个街道社区卫生服务中心建设目</t>
  </si>
  <si>
    <t>教育基础设施建设</t>
  </si>
  <si>
    <t>国省干线建设</t>
  </si>
  <si>
    <t>疫情防控设施建设</t>
  </si>
  <si>
    <t>地质生态修复</t>
  </si>
  <si>
    <t>垃圾转运站建设</t>
  </si>
  <si>
    <t>城镇基础设施建设</t>
  </si>
  <si>
    <t>洞口经济开发区浙商产业园项目</t>
  </si>
  <si>
    <t>农村基础设施建设</t>
  </si>
  <si>
    <t>洞口县第二人民医院（一期）建设项目</t>
  </si>
  <si>
    <t>洞口县黄桥建新小区棚户区改造和黄桥新村路棚户区改扩翻建配套基础设施项目</t>
  </si>
  <si>
    <t>洞口县高沙经济发达镇示范产业园建设项目</t>
  </si>
  <si>
    <t>洞口经济开发区承接产业转移标准化厂房建设项目</t>
  </si>
  <si>
    <t>农村公路及交通基础设施建设项目</t>
  </si>
  <si>
    <t>武冈经开区湘商产业园创新创业产业园三期及配套基础设施建设项目</t>
  </si>
  <si>
    <t>乡村振兴及小水库除险加固建设项目</t>
  </si>
  <si>
    <t>武冈市学前教育扩容建设项目</t>
  </si>
  <si>
    <t>城乡社区基础设施建设项目</t>
  </si>
  <si>
    <t>武冈市职业中专学校校园扩建项目</t>
  </si>
  <si>
    <t>教育系统基础设施建设项目</t>
  </si>
  <si>
    <t>武冈市云山旅游基础设施建设项目</t>
  </si>
  <si>
    <t>灾害防治及应急治理</t>
  </si>
  <si>
    <t>武冈市乡镇11个供水工程提质改造及管网延伸项目</t>
  </si>
  <si>
    <t>武冈市老旧小区基础设施改造及小区外配套基础设施改造项目</t>
  </si>
  <si>
    <t>县城防洪堤项目</t>
  </si>
  <si>
    <t>新宁县城夫夷江城区沿岸城镇老旧小区改造建设项目（三城同创）</t>
  </si>
  <si>
    <t>交通建设项目</t>
  </si>
  <si>
    <t>新宁一中整体搬迁项目</t>
  </si>
  <si>
    <t>新宁县县城第二水源地建设及城乡安全供水提质增效改造项目</t>
  </si>
  <si>
    <t>高桥、一渡水、马头桥、水庙四个建制镇污水处理厂项目</t>
  </si>
  <si>
    <t>新宁县第一中学整体搬迁建设项目</t>
  </si>
  <si>
    <t>新宁县城区公园配套停车场（位）建设项目</t>
  </si>
  <si>
    <t>县芙蓉学校项目主体建设工程</t>
  </si>
  <si>
    <t>新宁县新型城镇化市政基础设施建设项目</t>
  </si>
  <si>
    <t>新宁县思源实验学校建设主体工程</t>
  </si>
  <si>
    <t>新宁县回龙寺镇芙蓉学校建设项目</t>
  </si>
  <si>
    <t>百里脐橙连崀山精品线路建设</t>
  </si>
  <si>
    <t>新宁县高桥镇等四个建制镇污水处理设施建设项目</t>
  </si>
  <si>
    <t>新宁县垃圾渗滤液处理扩建等污染防治与环境整治项目</t>
  </si>
  <si>
    <t>夫夷湿地公园建设</t>
  </si>
  <si>
    <t xml:space="preserve">水利生态修复项目 </t>
  </si>
  <si>
    <t>新宁县卫生计生公共服务体系建设项目</t>
  </si>
  <si>
    <t>新宁县棚户区改造、建设项目</t>
  </si>
  <si>
    <t>新宁县综合档案馆建设主体工程</t>
  </si>
  <si>
    <t>新宁县普通国省县乡道路隐患整改工程建设资金</t>
  </si>
  <si>
    <t>新宁县“一件事一次办”系统平台建设项目资金</t>
  </si>
  <si>
    <t>职业中专学校建设</t>
  </si>
  <si>
    <t>绥宁县中医院整体搬迁建设项目</t>
  </si>
  <si>
    <t>江口塘大桥至城步</t>
  </si>
  <si>
    <t>绥宁县陵园（殡仪馆）建设项目</t>
  </si>
  <si>
    <t>绥宁县公安局办公大楼、拘留所和戒毒搬迁建设项目</t>
  </si>
  <si>
    <t>绥宁职教新城综合开发项目</t>
  </si>
  <si>
    <t>县委党校新区（全市党员干部教育培训实践基地）</t>
  </si>
  <si>
    <t>绥宁县立体停车（位）场智能化改造项目</t>
  </si>
  <si>
    <t>市政建设</t>
  </si>
  <si>
    <t>绥宁县人民医院提标扩能建设项目</t>
  </si>
  <si>
    <t>绥宁县文化艺术中心</t>
  </si>
  <si>
    <t>绥宁绿色科技产业示范园建设项目</t>
  </si>
  <si>
    <t>自然村通水泥路</t>
  </si>
  <si>
    <t>绥宁县城老旧小区便民设施建设项目</t>
  </si>
  <si>
    <t>西岩镇污水处理项目</t>
  </si>
  <si>
    <t>城步苗族自治县县城区供水管网改造项目</t>
  </si>
  <si>
    <t>白毛坪镇污水处理项目</t>
  </si>
  <si>
    <t>城步苗族自治县殡仪馆（陵园）建设项目</t>
  </si>
  <si>
    <t>儒林中心敬老院工程项目</t>
  </si>
  <si>
    <t>城步苗族自治县2020农村人居环境整治综合建设项目</t>
  </si>
  <si>
    <t>丹口镇污水处理项目</t>
  </si>
  <si>
    <t>城步苗族自治县职业中专改扩建项目</t>
  </si>
  <si>
    <t>石板桥至一中道路改造工程</t>
  </si>
  <si>
    <t>双龙至午子坡公路改造工程</t>
  </si>
  <si>
    <t>西岩至金紫公路改造工程</t>
  </si>
  <si>
    <t>丹口至陡冲头公路改造工程</t>
  </si>
  <si>
    <t>桂花村公路改造工程</t>
  </si>
  <si>
    <t>长安至坪定塘公路改造工程</t>
  </si>
  <si>
    <t>丹口至长安公路维修</t>
  </si>
  <si>
    <t>边南公路工程A2标段尾款</t>
  </si>
  <si>
    <t>南山至绥宁公路改造工程</t>
  </si>
  <si>
    <t>南绥公路边坡生态修复工程</t>
  </si>
  <si>
    <t>南山旅游黄金线路建设工程</t>
  </si>
  <si>
    <t>农村综合服务平台建设工程</t>
  </si>
  <si>
    <t>“五创”基础设施建设工程</t>
  </si>
  <si>
    <t>营房建设工程款</t>
  </si>
  <si>
    <t>县综治中心建设工程款</t>
  </si>
  <si>
    <t>县农水局项目工程款</t>
  </si>
  <si>
    <t>县住建局项目工程款</t>
  </si>
  <si>
    <t>县城投公司项目工程款</t>
  </si>
  <si>
    <t>县产业开发区管理委员会项目工程款</t>
  </si>
  <si>
    <t>县交通局项目工程款</t>
  </si>
  <si>
    <t>长安营镇横坡村通畅工程资金</t>
  </si>
  <si>
    <t>汀坪乡古田村油家至大河村通畅工程款</t>
  </si>
  <si>
    <t>县公路建设养护中心项目工程款</t>
  </si>
  <si>
    <t>边南公路水毁抢险工程A2标段工程款</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</si>
</sst>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00_);[Red]\(0.00\)"/>
    <numFmt numFmtId="179" formatCode="#,##0.00####"/>
    <numFmt numFmtId="180" formatCode="#,##0.00_ "/>
    <numFmt numFmtId="181" formatCode="#,##0_);[Red]\(#,##0\)"/>
    <numFmt numFmtId="182" formatCode="#,##0_ "/>
    <numFmt numFmtId="183" formatCode="0_);[Red]\(0\)"/>
  </numFmts>
  <fonts count="48">
    <font>
      <sz val="12"/>
      <name val="宋体"/>
      <family val="0"/>
    </font>
    <font>
      <sz val="12"/>
      <name val="Times New Roman"/>
      <family val="1"/>
    </font>
    <font>
      <sz val="11"/>
      <color indexed="8"/>
      <name val="Times New Roman"/>
      <family val="1"/>
    </font>
    <font>
      <sz val="11"/>
      <name val="宋体"/>
      <family val="0"/>
    </font>
    <font>
      <b/>
      <sz val="20"/>
      <name val="方正小标宋简体"/>
      <family val="0"/>
    </font>
    <font>
      <sz val="12"/>
      <name val="方正小标宋简体"/>
      <family val="0"/>
    </font>
    <font>
      <sz val="12"/>
      <name val="仿宋_GB2312"/>
      <family val="3"/>
    </font>
    <font>
      <sz val="11"/>
      <color indexed="8"/>
      <name val="宋体"/>
      <family val="0"/>
    </font>
    <font>
      <sz val="12"/>
      <color indexed="8"/>
      <name val="宋体"/>
      <family val="0"/>
    </font>
    <font>
      <sz val="11"/>
      <color indexed="63"/>
      <name val="宋体"/>
      <family val="0"/>
    </font>
    <font>
      <b/>
      <sz val="20"/>
      <name val="宋体"/>
      <family val="0"/>
    </font>
    <font>
      <b/>
      <sz val="18"/>
      <name val="Arial"/>
      <family val="2"/>
    </font>
    <font>
      <sz val="12"/>
      <name val="Arial"/>
      <family val="2"/>
    </font>
    <font>
      <sz val="10"/>
      <name val="宋体"/>
      <family val="0"/>
    </font>
    <font>
      <b/>
      <sz val="11"/>
      <name val="宋体"/>
      <family val="0"/>
    </font>
    <font>
      <b/>
      <sz val="14"/>
      <name val="Arial"/>
      <family val="2"/>
    </font>
    <font>
      <b/>
      <sz val="12"/>
      <color indexed="8"/>
      <name val="宋体"/>
      <family val="0"/>
    </font>
    <font>
      <b/>
      <sz val="11"/>
      <color indexed="8"/>
      <name val="宋体"/>
      <family val="0"/>
    </font>
    <font>
      <b/>
      <sz val="10"/>
      <name val="宋体"/>
      <family val="0"/>
    </font>
    <font>
      <sz val="10"/>
      <color indexed="8"/>
      <name val="宋体"/>
      <family val="0"/>
    </font>
    <font>
      <sz val="12"/>
      <color indexed="10"/>
      <name val="宋体"/>
      <family val="0"/>
    </font>
    <font>
      <b/>
      <sz val="12"/>
      <name val="宋体"/>
      <family val="0"/>
    </font>
    <font>
      <b/>
      <sz val="18"/>
      <name val="宋体"/>
      <family val="0"/>
    </font>
    <font>
      <sz val="11"/>
      <name val="Arial"/>
      <family val="2"/>
    </font>
    <font>
      <b/>
      <sz val="16"/>
      <name val="宋体"/>
      <family val="0"/>
    </font>
    <font>
      <b/>
      <sz val="9"/>
      <name val="宋体"/>
      <family val="0"/>
    </font>
    <font>
      <sz val="24"/>
      <name val="宋体"/>
      <family val="0"/>
    </font>
    <font>
      <sz val="9"/>
      <color indexed="20"/>
      <name val="宋体"/>
      <family val="0"/>
    </font>
    <font>
      <sz val="11"/>
      <color indexed="20"/>
      <name val="宋体"/>
      <family val="0"/>
    </font>
    <font>
      <b/>
      <sz val="11"/>
      <color indexed="56"/>
      <name val="宋体"/>
      <family val="0"/>
    </font>
    <font>
      <b/>
      <sz val="11"/>
      <color indexed="9"/>
      <name val="宋体"/>
      <family val="0"/>
    </font>
    <font>
      <i/>
      <sz val="11"/>
      <color indexed="23"/>
      <name val="宋体"/>
      <family val="0"/>
    </font>
    <font>
      <sz val="11"/>
      <color indexed="9"/>
      <name val="宋体"/>
      <family val="0"/>
    </font>
    <font>
      <sz val="11"/>
      <color indexed="60"/>
      <name val="宋体"/>
      <family val="0"/>
    </font>
    <font>
      <sz val="11"/>
      <color indexed="62"/>
      <name val="宋体"/>
      <family val="0"/>
    </font>
    <font>
      <sz val="9"/>
      <color indexed="17"/>
      <name val="宋体"/>
      <family val="0"/>
    </font>
    <font>
      <b/>
      <sz val="11"/>
      <color indexed="52"/>
      <name val="宋体"/>
      <family val="0"/>
    </font>
    <font>
      <b/>
      <sz val="18"/>
      <color indexed="56"/>
      <name val="宋体"/>
      <family val="0"/>
    </font>
    <font>
      <sz val="11"/>
      <color indexed="52"/>
      <name val="宋体"/>
      <family val="0"/>
    </font>
    <font>
      <b/>
      <sz val="15"/>
      <color indexed="56"/>
      <name val="宋体"/>
      <family val="0"/>
    </font>
    <font>
      <u val="single"/>
      <sz val="12"/>
      <color indexed="12"/>
      <name val="宋体"/>
      <family val="0"/>
    </font>
    <font>
      <u val="single"/>
      <sz val="12"/>
      <color indexed="36"/>
      <name val="宋体"/>
      <family val="0"/>
    </font>
    <font>
      <b/>
      <sz val="11"/>
      <color indexed="63"/>
      <name val="宋体"/>
      <family val="0"/>
    </font>
    <font>
      <sz val="11"/>
      <color indexed="10"/>
      <name val="宋体"/>
      <family val="0"/>
    </font>
    <font>
      <b/>
      <sz val="13"/>
      <color indexed="56"/>
      <name val="宋体"/>
      <family val="0"/>
    </font>
    <font>
      <sz val="11"/>
      <color indexed="17"/>
      <name val="宋体"/>
      <family val="0"/>
    </font>
    <font>
      <b/>
      <sz val="11"/>
      <name val="Arial"/>
      <family val="2"/>
    </font>
    <font>
      <b/>
      <sz val="14"/>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mediumGray">
        <fgColor indexed="9"/>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color indexed="63"/>
      </left>
      <right style="thin"/>
      <top style="thin"/>
      <bottom/>
    </border>
    <border>
      <left style="thin"/>
      <right style="thin"/>
      <top/>
      <bottom style="thin"/>
    </border>
    <border>
      <left/>
      <right style="thin"/>
      <top/>
      <bottom style="thin"/>
    </border>
    <border>
      <left style="thin"/>
      <right style="thin"/>
      <top style="thin"/>
      <bottom/>
    </border>
    <border>
      <left style="thin"/>
      <right/>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6" borderId="2" applyNumberFormat="0" applyFont="0" applyAlignment="0" applyProtection="0"/>
    <xf numFmtId="0" fontId="32" fillId="7" borderId="0" applyNumberFormat="0" applyBorder="0" applyAlignment="0" applyProtection="0"/>
    <xf numFmtId="0" fontId="29" fillId="0" borderId="0" applyNumberFormat="0" applyFill="0" applyBorder="0" applyAlignment="0" applyProtection="0"/>
    <xf numFmtId="0" fontId="43" fillId="0" borderId="0" applyNumberFormat="0" applyFill="0" applyBorder="0" applyAlignment="0" applyProtection="0"/>
    <xf numFmtId="0" fontId="37" fillId="0" borderId="0" applyNumberFormat="0" applyFill="0" applyBorder="0" applyAlignment="0" applyProtection="0"/>
    <xf numFmtId="0" fontId="27" fillId="5" borderId="0" applyNumberFormat="0" applyBorder="0" applyAlignment="0" applyProtection="0"/>
    <xf numFmtId="0" fontId="31" fillId="0" borderId="0" applyNumberFormat="0" applyFill="0" applyBorder="0" applyAlignment="0" applyProtection="0"/>
    <xf numFmtId="0" fontId="35" fillId="2" borderId="0" applyNumberFormat="0" applyBorder="0" applyAlignment="0" applyProtection="0"/>
    <xf numFmtId="0" fontId="39" fillId="0" borderId="3" applyNumberFormat="0" applyFill="0" applyAlignment="0" applyProtection="0"/>
    <xf numFmtId="0" fontId="44" fillId="0" borderId="4" applyNumberFormat="0" applyFill="0" applyAlignment="0" applyProtection="0"/>
    <xf numFmtId="0" fontId="32" fillId="8" borderId="0" applyNumberFormat="0" applyBorder="0" applyAlignment="0" applyProtection="0"/>
    <xf numFmtId="0" fontId="29" fillId="0" borderId="5" applyNumberFormat="0" applyFill="0" applyAlignment="0" applyProtection="0"/>
    <xf numFmtId="0" fontId="32" fillId="9" borderId="0" applyNumberFormat="0" applyBorder="0" applyAlignment="0" applyProtection="0"/>
    <xf numFmtId="0" fontId="42" fillId="10" borderId="6" applyNumberFormat="0" applyAlignment="0" applyProtection="0"/>
    <xf numFmtId="0" fontId="36" fillId="10" borderId="1" applyNumberFormat="0" applyAlignment="0" applyProtection="0"/>
    <xf numFmtId="0" fontId="30" fillId="11" borderId="7" applyNumberFormat="0" applyAlignment="0" applyProtection="0"/>
    <xf numFmtId="0" fontId="7" fillId="3" borderId="0" applyNumberFormat="0" applyBorder="0" applyAlignment="0" applyProtection="0"/>
    <xf numFmtId="0" fontId="32" fillId="12" borderId="0" applyNumberFormat="0" applyBorder="0" applyAlignment="0" applyProtection="0"/>
    <xf numFmtId="0" fontId="38" fillId="0" borderId="8" applyNumberFormat="0" applyFill="0" applyAlignment="0" applyProtection="0"/>
    <xf numFmtId="0" fontId="1" fillId="0" borderId="0">
      <alignment/>
      <protection/>
    </xf>
    <xf numFmtId="0" fontId="17" fillId="0" borderId="9" applyNumberFormat="0" applyFill="0" applyAlignment="0" applyProtection="0"/>
    <xf numFmtId="0" fontId="45" fillId="2" borderId="0" applyNumberFormat="0" applyBorder="0" applyAlignment="0" applyProtection="0"/>
    <xf numFmtId="0" fontId="33" fillId="13" borderId="0" applyNumberFormat="0" applyBorder="0" applyAlignment="0" applyProtection="0"/>
    <xf numFmtId="0" fontId="7" fillId="14" borderId="0" applyNumberFormat="0" applyBorder="0" applyAlignment="0" applyProtection="0"/>
    <xf numFmtId="0" fontId="32" fillId="15" borderId="0" applyNumberFormat="0" applyBorder="0" applyAlignment="0" applyProtection="0"/>
    <xf numFmtId="0" fontId="13" fillId="0" borderId="0">
      <alignment/>
      <protection/>
    </xf>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32" fillId="18" borderId="0" applyNumberFormat="0" applyBorder="0" applyAlignment="0" applyProtection="0"/>
    <xf numFmtId="0" fontId="32"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2" fillId="20" borderId="0" applyNumberFormat="0" applyBorder="0" applyAlignment="0" applyProtection="0"/>
    <xf numFmtId="0" fontId="7" fillId="17"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7" fillId="22" borderId="0" applyNumberFormat="0" applyBorder="0" applyAlignment="0" applyProtection="0"/>
    <xf numFmtId="0" fontId="1" fillId="0" borderId="0">
      <alignment/>
      <protection/>
    </xf>
    <xf numFmtId="0" fontId="32" fillId="23" borderId="0" applyNumberFormat="0" applyBorder="0" applyAlignment="0" applyProtection="0"/>
    <xf numFmtId="0" fontId="7" fillId="0" borderId="0">
      <alignment vertical="center"/>
      <protection/>
    </xf>
    <xf numFmtId="0" fontId="27" fillId="5" borderId="0" applyNumberFormat="0" applyBorder="0" applyAlignment="0" applyProtection="0"/>
    <xf numFmtId="0" fontId="0" fillId="0" borderId="0">
      <alignment vertical="center"/>
      <protection/>
    </xf>
    <xf numFmtId="0" fontId="35" fillId="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 fillId="0" borderId="0">
      <alignment/>
      <protection/>
    </xf>
  </cellStyleXfs>
  <cellXfs count="192">
    <xf numFmtId="0" fontId="0" fillId="0" borderId="0" xfId="0" applyAlignment="1">
      <alignment/>
    </xf>
    <xf numFmtId="0" fontId="1" fillId="0" borderId="0" xfId="66">
      <alignment/>
      <protection/>
    </xf>
    <xf numFmtId="0" fontId="2" fillId="0" borderId="0" xfId="66" applyFont="1" applyAlignment="1">
      <alignment vertical="center" wrapText="1"/>
      <protection/>
    </xf>
    <xf numFmtId="0" fontId="2" fillId="0" borderId="0" xfId="66" applyFont="1" applyAlignment="1">
      <alignment vertical="center"/>
      <protection/>
    </xf>
    <xf numFmtId="0" fontId="3" fillId="0" borderId="0" xfId="66" applyFont="1">
      <alignment/>
      <protection/>
    </xf>
    <xf numFmtId="0" fontId="1" fillId="0" borderId="0" xfId="66" applyBorder="1">
      <alignment/>
      <protection/>
    </xf>
    <xf numFmtId="0" fontId="4"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5" fillId="0" borderId="0" xfId="0" applyFont="1" applyAlignment="1">
      <alignment horizontal="center" vertical="center" wrapText="1"/>
    </xf>
    <xf numFmtId="176" fontId="6" fillId="0" borderId="0" xfId="0" applyNumberFormat="1" applyFont="1" applyAlignment="1">
      <alignment horizontal="center" vertical="center" wrapText="1"/>
    </xf>
    <xf numFmtId="0" fontId="6" fillId="0" borderId="0" xfId="0" applyFont="1" applyAlignment="1">
      <alignment horizontal="right" vertical="center" wrapText="1"/>
    </xf>
    <xf numFmtId="176" fontId="6" fillId="0" borderId="0" xfId="0" applyNumberFormat="1" applyFont="1" applyAlignment="1">
      <alignment horizontal="right" vertical="center" wrapText="1"/>
    </xf>
    <xf numFmtId="0" fontId="6" fillId="0" borderId="10" xfId="0" applyFont="1" applyFill="1" applyBorder="1" applyAlignment="1">
      <alignment horizontal="center" vertical="center" wrapText="1"/>
    </xf>
    <xf numFmtId="177" fontId="7" fillId="0" borderId="10" xfId="0" applyNumberFormat="1" applyFont="1" applyFill="1" applyBorder="1" applyAlignment="1">
      <alignment horizontal="center" vertical="center"/>
    </xf>
    <xf numFmtId="176"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176" fontId="8"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77"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178" fontId="3"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xf numFmtId="176" fontId="3" fillId="0" borderId="10" xfId="0" applyNumberFormat="1" applyFont="1" applyFill="1" applyBorder="1" applyAlignment="1">
      <alignment vertical="center"/>
    </xf>
    <xf numFmtId="177" fontId="3" fillId="0" borderId="10"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180" fontId="7"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180" fontId="3" fillId="0" borderId="10" xfId="73" applyNumberFormat="1" applyFont="1" applyFill="1" applyBorder="1" applyAlignment="1">
      <alignment horizontal="center" vertical="center" wrapText="1"/>
      <protection/>
    </xf>
    <xf numFmtId="176" fontId="3" fillId="0" borderId="10" xfId="0" applyNumberFormat="1" applyFont="1" applyFill="1" applyBorder="1" applyAlignment="1">
      <alignment horizontal="center" vertical="center"/>
    </xf>
    <xf numFmtId="0" fontId="1" fillId="0" borderId="0" xfId="46">
      <alignment/>
      <protection/>
    </xf>
    <xf numFmtId="0" fontId="2" fillId="0" borderId="0" xfId="46" applyFont="1" applyAlignment="1">
      <alignment vertical="center"/>
      <protection/>
    </xf>
    <xf numFmtId="0" fontId="3" fillId="0" borderId="0" xfId="46" applyFont="1">
      <alignment/>
      <protection/>
    </xf>
    <xf numFmtId="0" fontId="1" fillId="0" borderId="0" xfId="46" applyBorder="1">
      <alignment/>
      <protection/>
    </xf>
    <xf numFmtId="0" fontId="10" fillId="0" borderId="0" xfId="0" applyFont="1" applyAlignment="1">
      <alignment horizontal="center" vertical="center" wrapText="1"/>
    </xf>
    <xf numFmtId="0" fontId="0" fillId="0" borderId="0" xfId="0" applyAlignment="1">
      <alignment vertical="center"/>
    </xf>
    <xf numFmtId="0" fontId="0" fillId="0" borderId="0" xfId="0" applyAlignment="1">
      <alignment horizontal="right" vertical="center"/>
    </xf>
    <xf numFmtId="0" fontId="0" fillId="0" borderId="10" xfId="0" applyFill="1" applyBorder="1" applyAlignment="1">
      <alignment horizontal="center" vertical="center"/>
    </xf>
    <xf numFmtId="177" fontId="0" fillId="0" borderId="10" xfId="0" applyNumberFormat="1" applyFill="1" applyBorder="1" applyAlignment="1">
      <alignment horizontal="center" vertical="center"/>
    </xf>
    <xf numFmtId="0" fontId="0" fillId="0" borderId="10" xfId="0" applyFont="1" applyFill="1" applyBorder="1" applyAlignment="1">
      <alignment horizontal="center" vertical="center"/>
    </xf>
    <xf numFmtId="177" fontId="0" fillId="0" borderId="10" xfId="0" applyNumberFormat="1" applyFont="1" applyFill="1" applyBorder="1" applyAlignment="1">
      <alignment horizontal="center" vertical="center"/>
    </xf>
    <xf numFmtId="0" fontId="0" fillId="0" borderId="0" xfId="0" applyFill="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center" vertical="center"/>
    </xf>
    <xf numFmtId="177" fontId="0" fillId="0" borderId="10" xfId="0" applyNumberFormat="1" applyFont="1" applyBorder="1" applyAlignment="1">
      <alignment horizontal="center" vertical="center"/>
    </xf>
    <xf numFmtId="0" fontId="3" fillId="0" borderId="0" xfId="0" applyFont="1" applyAlignment="1">
      <alignment/>
    </xf>
    <xf numFmtId="0" fontId="0" fillId="0" borderId="0" xfId="0" applyBorder="1" applyAlignment="1">
      <alignment/>
    </xf>
    <xf numFmtId="0" fontId="11" fillId="24" borderId="0" xfId="0" applyFont="1" applyFill="1" applyBorder="1" applyAlignment="1">
      <alignment horizontal="center" vertical="center" wrapText="1"/>
    </xf>
    <xf numFmtId="0" fontId="12" fillId="24" borderId="11" xfId="0" applyFont="1" applyFill="1" applyBorder="1" applyAlignment="1">
      <alignment/>
    </xf>
    <xf numFmtId="0" fontId="13" fillId="24" borderId="11" xfId="0" applyFont="1" applyFill="1" applyBorder="1" applyAlignment="1">
      <alignment horizontal="right" vertical="center"/>
    </xf>
    <xf numFmtId="0" fontId="14" fillId="24" borderId="12" xfId="0" applyFont="1" applyFill="1" applyBorder="1" applyAlignment="1">
      <alignment horizontal="center" vertical="center"/>
    </xf>
    <xf numFmtId="0" fontId="14" fillId="24" borderId="10" xfId="0" applyFont="1" applyFill="1" applyBorder="1" applyAlignment="1">
      <alignment horizontal="center" vertical="center" wrapText="1"/>
    </xf>
    <xf numFmtId="0" fontId="3" fillId="0" borderId="0" xfId="0" applyFont="1" applyBorder="1" applyAlignment="1">
      <alignment/>
    </xf>
    <xf numFmtId="0" fontId="3" fillId="24" borderId="10" xfId="0" applyFont="1" applyFill="1" applyBorder="1" applyAlignment="1">
      <alignment horizontal="left" vertical="center"/>
    </xf>
    <xf numFmtId="181" fontId="3" fillId="24" borderId="10" xfId="0" applyNumberFormat="1" applyFont="1" applyFill="1" applyBorder="1" applyAlignment="1">
      <alignment horizontal="center" vertical="center"/>
    </xf>
    <xf numFmtId="0" fontId="3" fillId="0" borderId="10" xfId="0" applyFont="1" applyFill="1" applyBorder="1" applyAlignment="1">
      <alignment vertical="center"/>
    </xf>
    <xf numFmtId="181" fontId="3" fillId="0" borderId="10" xfId="0" applyNumberFormat="1" applyFont="1" applyFill="1" applyBorder="1" applyAlignment="1" applyProtection="1">
      <alignment horizontal="center" vertical="center"/>
      <protection/>
    </xf>
    <xf numFmtId="0" fontId="14" fillId="0" borderId="11" xfId="0" applyFont="1" applyFill="1" applyBorder="1" applyAlignment="1">
      <alignment horizontal="center" vertical="center"/>
    </xf>
    <xf numFmtId="182" fontId="14" fillId="0" borderId="10" xfId="0" applyNumberFormat="1" applyFont="1" applyFill="1" applyBorder="1" applyAlignment="1">
      <alignment horizontal="center" vertical="center" wrapText="1"/>
    </xf>
    <xf numFmtId="0" fontId="12" fillId="24" borderId="0" xfId="0" applyFont="1" applyFill="1" applyBorder="1" applyAlignment="1">
      <alignment/>
    </xf>
    <xf numFmtId="0" fontId="13" fillId="24" borderId="0" xfId="0" applyFont="1" applyFill="1" applyBorder="1" applyAlignment="1">
      <alignment horizontal="right" vertical="center"/>
    </xf>
    <xf numFmtId="0" fontId="14" fillId="24" borderId="10" xfId="0" applyFont="1" applyFill="1" applyBorder="1" applyAlignment="1">
      <alignment horizontal="center" vertical="center"/>
    </xf>
    <xf numFmtId="0" fontId="3" fillId="0" borderId="13" xfId="0" applyFont="1" applyFill="1" applyBorder="1" applyAlignment="1">
      <alignment horizontal="left" vertical="center"/>
    </xf>
    <xf numFmtId="181" fontId="3" fillId="24" borderId="14" xfId="0" applyNumberFormat="1" applyFont="1" applyFill="1" applyBorder="1" applyAlignment="1">
      <alignment horizontal="center" vertical="center"/>
    </xf>
    <xf numFmtId="182" fontId="0" fillId="0" borderId="10" xfId="0" applyNumberFormat="1" applyFill="1" applyBorder="1" applyAlignment="1">
      <alignment horizontal="center" vertical="center" wrapText="1"/>
    </xf>
    <xf numFmtId="0" fontId="14" fillId="0" borderId="10" xfId="0" applyFont="1" applyFill="1" applyBorder="1" applyAlignment="1">
      <alignment horizontal="center" vertical="center"/>
    </xf>
    <xf numFmtId="0" fontId="3" fillId="0" borderId="0" xfId="0" applyFont="1" applyFill="1" applyBorder="1" applyAlignment="1">
      <alignment/>
    </xf>
    <xf numFmtId="0" fontId="0" fillId="0" borderId="0" xfId="0" applyFill="1" applyBorder="1" applyAlignment="1">
      <alignment/>
    </xf>
    <xf numFmtId="0" fontId="12" fillId="24" borderId="11" xfId="0" applyFont="1" applyFill="1" applyBorder="1" applyAlignment="1">
      <alignment/>
    </xf>
    <xf numFmtId="181" fontId="3" fillId="0" borderId="0" xfId="0" applyNumberFormat="1" applyFont="1" applyFill="1" applyBorder="1" applyAlignment="1">
      <alignment/>
    </xf>
    <xf numFmtId="0" fontId="0" fillId="0" borderId="0" xfId="0" applyFill="1" applyBorder="1" applyAlignment="1">
      <alignment vertical="center"/>
    </xf>
    <xf numFmtId="0" fontId="12" fillId="24" borderId="0" xfId="0" applyFont="1" applyFill="1" applyBorder="1" applyAlignment="1">
      <alignment/>
    </xf>
    <xf numFmtId="0" fontId="15" fillId="0" borderId="0" xfId="0" applyFont="1" applyAlignment="1">
      <alignment horizontal="center" vertical="center"/>
    </xf>
    <xf numFmtId="0" fontId="16" fillId="24" borderId="0" xfId="0" applyFont="1" applyFill="1" applyBorder="1" applyAlignment="1">
      <alignment vertical="center"/>
    </xf>
    <xf numFmtId="0" fontId="16" fillId="24" borderId="0" xfId="0" applyFont="1" applyFill="1" applyBorder="1" applyAlignment="1">
      <alignment horizontal="right" vertical="center"/>
    </xf>
    <xf numFmtId="0" fontId="17" fillId="24"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3" fontId="14" fillId="0" borderId="10" xfId="0" applyNumberFormat="1" applyFont="1" applyFill="1" applyBorder="1" applyAlignment="1" applyProtection="1">
      <alignment horizontal="center" vertical="center"/>
      <protection/>
    </xf>
    <xf numFmtId="0" fontId="7" fillId="24" borderId="10" xfId="0" applyFont="1" applyFill="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horizontal="center" vertical="center"/>
    </xf>
    <xf numFmtId="183" fontId="14" fillId="0" borderId="10" xfId="0" applyNumberFormat="1" applyFont="1" applyFill="1" applyBorder="1" applyAlignment="1">
      <alignment horizontal="center" vertical="center" wrapText="1"/>
    </xf>
    <xf numFmtId="0" fontId="0" fillId="0" borderId="0" xfId="0" applyAlignment="1">
      <alignment horizontal="center" vertical="center"/>
    </xf>
    <xf numFmtId="0" fontId="19" fillId="24" borderId="0" xfId="0" applyFont="1" applyFill="1" applyBorder="1" applyAlignment="1">
      <alignment horizontal="right" vertical="center"/>
    </xf>
    <xf numFmtId="0" fontId="14" fillId="0" borderId="10" xfId="0" applyNumberFormat="1" applyFont="1" applyFill="1" applyBorder="1" applyAlignment="1" applyProtection="1">
      <alignment horizontal="center" vertical="center"/>
      <protection/>
    </xf>
    <xf numFmtId="3" fontId="3" fillId="0" borderId="10" xfId="0" applyNumberFormat="1" applyFont="1" applyFill="1" applyBorder="1" applyAlignment="1" applyProtection="1">
      <alignment horizontal="center" vertical="center"/>
      <protection/>
    </xf>
    <xf numFmtId="0" fontId="20" fillId="0" borderId="0" xfId="0" applyFont="1" applyAlignment="1">
      <alignment/>
    </xf>
    <xf numFmtId="0" fontId="0" fillId="0" borderId="0" xfId="0" applyFont="1" applyFill="1" applyAlignment="1">
      <alignment/>
    </xf>
    <xf numFmtId="0" fontId="21" fillId="0" borderId="0" xfId="0" applyFont="1" applyFill="1" applyAlignment="1">
      <alignment/>
    </xf>
    <xf numFmtId="0" fontId="0" fillId="0" borderId="0" xfId="0" applyFill="1" applyAlignment="1">
      <alignment/>
    </xf>
    <xf numFmtId="0" fontId="22" fillId="0" borderId="0" xfId="0" applyNumberFormat="1" applyFont="1" applyFill="1" applyAlignment="1" applyProtection="1">
      <alignment horizontal="center" vertical="center"/>
      <protection/>
    </xf>
    <xf numFmtId="0" fontId="13" fillId="0" borderId="0" xfId="0" applyNumberFormat="1" applyFont="1" applyFill="1" applyAlignment="1" applyProtection="1">
      <alignment vertical="center"/>
      <protection/>
    </xf>
    <xf numFmtId="0" fontId="13" fillId="0" borderId="0" xfId="0" applyNumberFormat="1" applyFont="1" applyFill="1" applyAlignment="1" applyProtection="1">
      <alignment horizontal="right" vertical="center"/>
      <protection/>
    </xf>
    <xf numFmtId="0" fontId="18" fillId="0" borderId="15"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3" fontId="13" fillId="0" borderId="10" xfId="0" applyNumberFormat="1" applyFont="1" applyFill="1" applyBorder="1" applyAlignment="1" applyProtection="1">
      <alignment horizontal="right" vertical="center"/>
      <protection/>
    </xf>
    <xf numFmtId="0" fontId="18" fillId="0" borderId="10" xfId="0" applyNumberFormat="1" applyFont="1" applyFill="1" applyBorder="1" applyAlignment="1" applyProtection="1">
      <alignment vertical="center"/>
      <protection/>
    </xf>
    <xf numFmtId="3" fontId="13" fillId="0" borderId="13" xfId="0" applyNumberFormat="1" applyFont="1" applyFill="1" applyBorder="1" applyAlignment="1" applyProtection="1">
      <alignment horizontal="right" vertical="center"/>
      <protection/>
    </xf>
    <xf numFmtId="0" fontId="13" fillId="0" borderId="10" xfId="0" applyNumberFormat="1" applyFont="1" applyFill="1" applyBorder="1" applyAlignment="1" applyProtection="1">
      <alignment vertical="center"/>
      <protection/>
    </xf>
    <xf numFmtId="3" fontId="13" fillId="25" borderId="10" xfId="0" applyNumberFormat="1" applyFont="1" applyFill="1" applyBorder="1" applyAlignment="1" applyProtection="1">
      <alignment horizontal="right" vertical="center"/>
      <protection/>
    </xf>
    <xf numFmtId="0" fontId="18" fillId="0" borderId="10" xfId="0" applyNumberFormat="1" applyFont="1" applyFill="1" applyBorder="1" applyAlignment="1" applyProtection="1">
      <alignment horizontal="left" vertical="center"/>
      <protection/>
    </xf>
    <xf numFmtId="0" fontId="13" fillId="0" borderId="10" xfId="0" applyNumberFormat="1" applyFont="1" applyFill="1" applyBorder="1" applyAlignment="1" applyProtection="1">
      <alignment horizontal="left" vertical="center"/>
      <protection/>
    </xf>
    <xf numFmtId="0" fontId="0" fillId="0" borderId="0" xfId="0" applyFont="1" applyAlignment="1">
      <alignment/>
    </xf>
    <xf numFmtId="182" fontId="3" fillId="0" borderId="10" xfId="0" applyNumberFormat="1" applyFont="1" applyBorder="1" applyAlignment="1">
      <alignment horizontal="center" vertical="center"/>
    </xf>
    <xf numFmtId="0" fontId="0" fillId="0" borderId="10" xfId="75" applyFont="1" applyFill="1" applyBorder="1" applyAlignment="1">
      <alignment vertical="center"/>
      <protection/>
    </xf>
    <xf numFmtId="0" fontId="0" fillId="0" borderId="15" xfId="75" applyFont="1" applyFill="1" applyBorder="1" applyAlignment="1">
      <alignment vertical="center"/>
      <protection/>
    </xf>
    <xf numFmtId="0" fontId="3" fillId="0" borderId="15" xfId="0" applyFont="1" applyBorder="1" applyAlignment="1">
      <alignment vertical="center"/>
    </xf>
    <xf numFmtId="182" fontId="3" fillId="0" borderId="15" xfId="0" applyNumberFormat="1" applyFont="1" applyBorder="1" applyAlignment="1">
      <alignment horizontal="center" vertical="center"/>
    </xf>
    <xf numFmtId="0" fontId="23" fillId="24" borderId="0" xfId="0" applyFont="1" applyFill="1" applyBorder="1" applyAlignment="1">
      <alignment/>
    </xf>
    <xf numFmtId="0" fontId="3" fillId="24" borderId="0" xfId="0" applyFont="1" applyFill="1" applyBorder="1" applyAlignment="1">
      <alignment horizontal="right" vertical="center"/>
    </xf>
    <xf numFmtId="0" fontId="0" fillId="0" borderId="0" xfId="0" applyAlignment="1">
      <alignment horizontal="center"/>
    </xf>
    <xf numFmtId="0" fontId="13" fillId="0" borderId="10" xfId="0" applyNumberFormat="1" applyFont="1" applyFill="1" applyBorder="1" applyAlignment="1" applyProtection="1">
      <alignment horizontal="center" vertical="center"/>
      <protection/>
    </xf>
    <xf numFmtId="0" fontId="0" fillId="0" borderId="10" xfId="0" applyBorder="1" applyAlignment="1">
      <alignment/>
    </xf>
    <xf numFmtId="0" fontId="15" fillId="0" borderId="11" xfId="0" applyFont="1" applyBorder="1" applyAlignment="1">
      <alignment horizontal="center"/>
    </xf>
    <xf numFmtId="0" fontId="15" fillId="0" borderId="0" xfId="0" applyFont="1" applyAlignment="1">
      <alignment horizontal="center"/>
    </xf>
    <xf numFmtId="0" fontId="13" fillId="0" borderId="0" xfId="0" applyFont="1" applyAlignment="1">
      <alignment horizontal="center" vertical="center"/>
    </xf>
    <xf numFmtId="0" fontId="0" fillId="0" borderId="0" xfId="0" applyBorder="1" applyAlignment="1">
      <alignment horizontal="center" vertical="center"/>
    </xf>
    <xf numFmtId="0" fontId="0" fillId="0" borderId="17" xfId="0" applyBorder="1" applyAlignment="1">
      <alignment/>
    </xf>
    <xf numFmtId="0" fontId="24" fillId="0" borderId="0" xfId="0" applyNumberFormat="1" applyFont="1" applyFill="1" applyAlignment="1" applyProtection="1">
      <alignment horizontal="center" vertical="center"/>
      <protection/>
    </xf>
    <xf numFmtId="0" fontId="13" fillId="0" borderId="0" xfId="0" applyNumberFormat="1" applyFont="1" applyFill="1" applyBorder="1" applyAlignment="1" applyProtection="1">
      <alignment horizontal="right" vertical="center"/>
      <protection/>
    </xf>
    <xf numFmtId="0" fontId="18" fillId="0" borderId="18" xfId="0" applyNumberFormat="1" applyFont="1" applyFill="1" applyBorder="1" applyAlignment="1" applyProtection="1">
      <alignment horizontal="center" vertical="center"/>
      <protection/>
    </xf>
    <xf numFmtId="3" fontId="18" fillId="0" borderId="10" xfId="0" applyNumberFormat="1" applyFont="1" applyFill="1" applyBorder="1" applyAlignment="1" applyProtection="1">
      <alignment horizontal="center" vertical="center"/>
      <protection/>
    </xf>
    <xf numFmtId="3" fontId="13" fillId="0" borderId="10" xfId="0" applyNumberFormat="1" applyFont="1" applyFill="1" applyBorder="1" applyAlignment="1" applyProtection="1">
      <alignment horizontal="center" vertical="center"/>
      <protection/>
    </xf>
    <xf numFmtId="0" fontId="3" fillId="0" borderId="10" xfId="77" applyFont="1" applyFill="1" applyBorder="1" applyAlignment="1">
      <alignment horizontal="center" vertical="center" wrapText="1"/>
      <protection/>
    </xf>
    <xf numFmtId="3" fontId="13" fillId="25" borderId="10" xfId="0" applyNumberFormat="1" applyFont="1" applyFill="1" applyBorder="1" applyAlignment="1" applyProtection="1">
      <alignment horizontal="center" vertical="center"/>
      <protection/>
    </xf>
    <xf numFmtId="3" fontId="18" fillId="25" borderId="10" xfId="0" applyNumberFormat="1" applyFont="1" applyFill="1" applyBorder="1" applyAlignment="1" applyProtection="1">
      <alignment horizontal="center" vertical="center"/>
      <protection/>
    </xf>
    <xf numFmtId="0" fontId="13" fillId="0" borderId="0" xfId="0" applyFont="1" applyAlignment="1">
      <alignment horizontal="left"/>
    </xf>
    <xf numFmtId="0" fontId="13" fillId="0" borderId="0" xfId="0" applyFont="1" applyAlignment="1">
      <alignment/>
    </xf>
    <xf numFmtId="0" fontId="13" fillId="0" borderId="11" xfId="0" applyNumberFormat="1" applyFont="1" applyFill="1" applyBorder="1" applyAlignment="1" applyProtection="1">
      <alignment horizontal="right" vertical="center"/>
      <protection/>
    </xf>
    <xf numFmtId="0" fontId="18" fillId="0" borderId="10" xfId="0" applyNumberFormat="1" applyFont="1" applyFill="1" applyBorder="1" applyAlignment="1" applyProtection="1">
      <alignment horizontal="center" vertical="center" wrapText="1"/>
      <protection/>
    </xf>
    <xf numFmtId="0" fontId="0" fillId="0" borderId="0" xfId="0" applyFill="1" applyBorder="1" applyAlignment="1">
      <alignment/>
    </xf>
    <xf numFmtId="0" fontId="13" fillId="0" borderId="10" xfId="0" applyFont="1" applyFill="1" applyBorder="1" applyAlignment="1">
      <alignment horizontal="left"/>
    </xf>
    <xf numFmtId="0" fontId="0" fillId="0" borderId="10" xfId="0" applyFill="1" applyBorder="1" applyAlignment="1">
      <alignment/>
    </xf>
    <xf numFmtId="0" fontId="13" fillId="0" borderId="0" xfId="0" applyFont="1" applyFill="1" applyAlignment="1">
      <alignment horizontal="left"/>
    </xf>
    <xf numFmtId="0" fontId="0" fillId="0" borderId="0" xfId="0" applyFont="1" applyFill="1" applyAlignment="1">
      <alignment horizontal="center"/>
    </xf>
    <xf numFmtId="0" fontId="13" fillId="0" borderId="0" xfId="0" applyFont="1" applyFill="1" applyAlignment="1">
      <alignment/>
    </xf>
    <xf numFmtId="0" fontId="3" fillId="0" borderId="0" xfId="0" applyFont="1" applyFill="1" applyAlignment="1">
      <alignment/>
    </xf>
    <xf numFmtId="3" fontId="22" fillId="0" borderId="0" xfId="0" applyNumberFormat="1" applyFont="1" applyFill="1" applyAlignment="1" applyProtection="1">
      <alignment horizontal="center" vertical="center"/>
      <protection/>
    </xf>
    <xf numFmtId="3" fontId="13" fillId="0" borderId="11" xfId="0" applyNumberFormat="1" applyFont="1" applyFill="1" applyBorder="1" applyAlignment="1" applyProtection="1">
      <alignment horizontal="right" vertical="center"/>
      <protection/>
    </xf>
    <xf numFmtId="180" fontId="13" fillId="0" borderId="10" xfId="0" applyNumberFormat="1" applyFont="1" applyFill="1" applyBorder="1" applyAlignment="1" applyProtection="1">
      <alignment horizontal="center" vertical="center"/>
      <protection/>
    </xf>
    <xf numFmtId="3" fontId="13" fillId="0" borderId="19" xfId="0" applyNumberFormat="1" applyFont="1" applyFill="1" applyBorder="1" applyAlignment="1" applyProtection="1">
      <alignment horizontal="center" vertical="center"/>
      <protection/>
    </xf>
    <xf numFmtId="0" fontId="13" fillId="0" borderId="20" xfId="0" applyNumberFormat="1" applyFont="1" applyFill="1" applyBorder="1" applyAlignment="1" applyProtection="1">
      <alignment horizontal="center" vertical="center"/>
      <protection/>
    </xf>
    <xf numFmtId="3" fontId="13" fillId="0" borderId="21" xfId="0" applyNumberFormat="1" applyFont="1" applyFill="1" applyBorder="1" applyAlignment="1" applyProtection="1">
      <alignment horizontal="center" vertical="center"/>
      <protection/>
    </xf>
    <xf numFmtId="0" fontId="13" fillId="0" borderId="10" xfId="0" applyFont="1" applyFill="1" applyBorder="1" applyAlignment="1">
      <alignment horizontal="center" vertical="center"/>
    </xf>
    <xf numFmtId="0" fontId="13" fillId="0" borderId="10" xfId="0" applyFont="1" applyFill="1" applyBorder="1" applyAlignment="1">
      <alignment horizontal="left"/>
    </xf>
    <xf numFmtId="0" fontId="0" fillId="24" borderId="0" xfId="0" applyFill="1" applyBorder="1" applyAlignment="1">
      <alignment/>
    </xf>
    <xf numFmtId="3" fontId="0" fillId="0" borderId="0" xfId="0" applyNumberFormat="1" applyFont="1" applyFill="1" applyAlignment="1" applyProtection="1">
      <alignment/>
      <protection/>
    </xf>
    <xf numFmtId="3" fontId="18" fillId="24" borderId="10" xfId="0" applyNumberFormat="1" applyFont="1" applyFill="1" applyBorder="1" applyAlignment="1" applyProtection="1">
      <alignment horizontal="center" vertical="center"/>
      <protection/>
    </xf>
    <xf numFmtId="3" fontId="25" fillId="24" borderId="10" xfId="0" applyNumberFormat="1" applyFont="1" applyFill="1" applyBorder="1" applyAlignment="1" applyProtection="1">
      <alignment horizontal="center" vertical="center" wrapText="1"/>
      <protection/>
    </xf>
    <xf numFmtId="180" fontId="13" fillId="24" borderId="10" xfId="0" applyNumberFormat="1" applyFont="1" applyFill="1" applyBorder="1" applyAlignment="1" applyProtection="1">
      <alignment horizontal="center" vertical="center"/>
      <protection/>
    </xf>
    <xf numFmtId="3" fontId="13" fillId="24" borderId="10" xfId="0" applyNumberFormat="1" applyFont="1" applyFill="1" applyBorder="1" applyAlignment="1" applyProtection="1">
      <alignment horizontal="center" vertical="center"/>
      <protection/>
    </xf>
    <xf numFmtId="177" fontId="13" fillId="0" borderId="10" xfId="0" applyNumberFormat="1" applyFont="1" applyBorder="1" applyAlignment="1">
      <alignment horizontal="center" vertical="center"/>
    </xf>
    <xf numFmtId="180" fontId="18" fillId="24" borderId="10" xfId="0" applyNumberFormat="1" applyFont="1" applyFill="1" applyBorder="1" applyAlignment="1" applyProtection="1">
      <alignment horizontal="center" vertical="center"/>
      <protection/>
    </xf>
    <xf numFmtId="177" fontId="18" fillId="0" borderId="10" xfId="0" applyNumberFormat="1" applyFont="1" applyBorder="1" applyAlignment="1">
      <alignment horizontal="center" vertical="center"/>
    </xf>
    <xf numFmtId="0" fontId="0" fillId="0" borderId="0" xfId="0" applyFont="1" applyAlignment="1">
      <alignment horizontal="center"/>
    </xf>
    <xf numFmtId="3" fontId="0" fillId="0" borderId="0" xfId="0" applyNumberFormat="1" applyFont="1" applyFill="1" applyAlignment="1" applyProtection="1">
      <alignment horizontal="center"/>
      <protection/>
    </xf>
    <xf numFmtId="0" fontId="14" fillId="24" borderId="0" xfId="0" applyFont="1" applyFill="1" applyBorder="1" applyAlignment="1">
      <alignment horizontal="center" vertical="center"/>
    </xf>
    <xf numFmtId="0" fontId="14" fillId="24" borderId="22" xfId="0" applyFont="1" applyFill="1" applyBorder="1" applyAlignment="1">
      <alignment horizontal="center" vertical="center" wrapText="1"/>
    </xf>
    <xf numFmtId="0" fontId="3" fillId="0" borderId="12" xfId="0" applyFont="1" applyBorder="1" applyAlignment="1">
      <alignment vertical="center"/>
    </xf>
    <xf numFmtId="182" fontId="3" fillId="0" borderId="0" xfId="0" applyNumberFormat="1" applyFont="1" applyBorder="1" applyAlignment="1">
      <alignment horizontal="center" vertical="center"/>
    </xf>
    <xf numFmtId="0" fontId="3" fillId="0" borderId="23" xfId="0" applyFont="1" applyBorder="1" applyAlignment="1">
      <alignment vertical="center"/>
    </xf>
    <xf numFmtId="0" fontId="3" fillId="0" borderId="23" xfId="0" applyFont="1" applyBorder="1" applyAlignment="1">
      <alignment vertical="center"/>
    </xf>
    <xf numFmtId="0" fontId="3" fillId="0" borderId="14" xfId="0" applyFont="1" applyBorder="1" applyAlignment="1">
      <alignment vertical="center"/>
    </xf>
    <xf numFmtId="0" fontId="14" fillId="0" borderId="22" xfId="0" applyFont="1" applyFill="1" applyBorder="1" applyAlignment="1">
      <alignment horizontal="center" vertical="center"/>
    </xf>
    <xf numFmtId="182" fontId="14" fillId="0" borderId="20" xfId="0" applyNumberFormat="1" applyFont="1" applyFill="1" applyBorder="1" applyAlignment="1">
      <alignment horizontal="center" vertical="center" wrapText="1"/>
    </xf>
    <xf numFmtId="0" fontId="0" fillId="0" borderId="0" xfId="0" applyFill="1" applyAlignment="1">
      <alignment horizontal="center" vertical="center"/>
    </xf>
    <xf numFmtId="0" fontId="3" fillId="0" borderId="0" xfId="0" applyFont="1" applyFill="1" applyAlignment="1">
      <alignment horizontal="center" vertical="center"/>
    </xf>
    <xf numFmtId="3" fontId="22" fillId="0" borderId="0" xfId="0" applyNumberFormat="1" applyFont="1" applyFill="1" applyBorder="1" applyAlignment="1" applyProtection="1">
      <alignment horizontal="center" vertical="center"/>
      <protection/>
    </xf>
    <xf numFmtId="3" fontId="13" fillId="0" borderId="0" xfId="0" applyNumberFormat="1" applyFont="1" applyFill="1" applyBorder="1" applyAlignment="1" applyProtection="1">
      <alignment horizontal="right" vertical="center"/>
      <protection/>
    </xf>
    <xf numFmtId="3" fontId="13" fillId="0" borderId="0" xfId="0" applyNumberFormat="1" applyFont="1" applyFill="1" applyBorder="1" applyAlignment="1" applyProtection="1">
      <alignment horizontal="center" vertical="center"/>
      <protection/>
    </xf>
    <xf numFmtId="3" fontId="18" fillId="0" borderId="10"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left" vertical="center"/>
      <protection/>
    </xf>
    <xf numFmtId="0" fontId="0" fillId="0" borderId="10" xfId="0" applyFill="1" applyBorder="1" applyAlignment="1">
      <alignment/>
    </xf>
    <xf numFmtId="3" fontId="13" fillId="0" borderId="0" xfId="0" applyNumberFormat="1" applyFont="1" applyFill="1" applyBorder="1" applyAlignment="1" applyProtection="1">
      <alignment vertical="center"/>
      <protection/>
    </xf>
    <xf numFmtId="3" fontId="13" fillId="0" borderId="11" xfId="0" applyNumberFormat="1" applyFont="1" applyFill="1" applyBorder="1" applyAlignment="1" applyProtection="1">
      <alignment vertical="center"/>
      <protection/>
    </xf>
    <xf numFmtId="0" fontId="0" fillId="0" borderId="0" xfId="0" applyFont="1" applyBorder="1" applyAlignment="1">
      <alignment/>
    </xf>
    <xf numFmtId="3" fontId="18" fillId="24" borderId="12" xfId="0" applyNumberFormat="1" applyFont="1" applyFill="1" applyBorder="1" applyAlignment="1" applyProtection="1">
      <alignment horizontal="center" vertical="center"/>
      <protection/>
    </xf>
    <xf numFmtId="3" fontId="25" fillId="24" borderId="20" xfId="0" applyNumberFormat="1" applyFont="1" applyFill="1" applyBorder="1" applyAlignment="1" applyProtection="1">
      <alignment horizontal="center" vertical="center" wrapText="1"/>
      <protection/>
    </xf>
    <xf numFmtId="180" fontId="13" fillId="24" borderId="24" xfId="0" applyNumberFormat="1" applyFont="1" applyFill="1" applyBorder="1" applyAlignment="1" applyProtection="1">
      <alignment horizontal="center" vertical="center"/>
      <protection/>
    </xf>
    <xf numFmtId="180" fontId="18" fillId="24" borderId="11" xfId="0" applyNumberFormat="1" applyFont="1" applyFill="1" applyBorder="1" applyAlignment="1" applyProtection="1">
      <alignment horizontal="center" vertical="center"/>
      <protection/>
    </xf>
    <xf numFmtId="0" fontId="0" fillId="0" borderId="17" xfId="0" applyFont="1" applyBorder="1" applyAlignment="1">
      <alignment/>
    </xf>
    <xf numFmtId="0" fontId="26" fillId="0" borderId="0" xfId="0" applyFont="1" applyAlignment="1">
      <alignment horizontal="center"/>
    </xf>
  </cellXfs>
  <cellStyles count="6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差_表17：2017年市级政府性基金转移支付分地区决算表 " xfId="32"/>
    <cellStyle name="解释性文本" xfId="33"/>
    <cellStyle name="好_表11：2017年市对区税收返还和转移支付分地区决算表"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_表22：2017年政府一般债务限额和余额情况表" xfId="46"/>
    <cellStyle name="汇总" xfId="47"/>
    <cellStyle name="好" xfId="48"/>
    <cellStyle name="适中" xfId="49"/>
    <cellStyle name="20% - 强调文字颜色 5" xfId="50"/>
    <cellStyle name="强调文字颜色 1" xfId="51"/>
    <cellStyle name="常规 2 2 2"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常规_表23：2017年政府专项债务限额和余额情况表" xfId="66"/>
    <cellStyle name="60% - 强调文字颜色 6" xfId="67"/>
    <cellStyle name="常规 58" xfId="68"/>
    <cellStyle name="差_表11：2017年市对区税收返还和转移支付分地区决算表" xfId="69"/>
    <cellStyle name="常规 10 16" xfId="70"/>
    <cellStyle name="好_表17：2017年市级政府性基金转移支付分地区决算表 " xfId="71"/>
    <cellStyle name="常规 19" xfId="72"/>
    <cellStyle name="常规 2" xfId="73"/>
    <cellStyle name="常规 3 15" xfId="74"/>
    <cellStyle name="常规 4" xfId="75"/>
    <cellStyle name="常规 5" xfId="76"/>
    <cellStyle name="常规_2011年全省结算汇总表2012(1).03.28定稿" xfId="77"/>
    <cellStyle name="样式 1"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4"/>
  <sheetViews>
    <sheetView showGridLines="0" tabSelected="1" zoomScale="85" zoomScaleNormal="85" workbookViewId="0" topLeftCell="A1">
      <selection activeCell="J13" sqref="J13"/>
    </sheetView>
  </sheetViews>
  <sheetFormatPr defaultColWidth="9.00390625" defaultRowHeight="14.25"/>
  <sheetData>
    <row r="1" ht="31.5">
      <c r="H1" s="191" t="s">
        <v>0</v>
      </c>
    </row>
    <row r="2" ht="19.5" customHeight="1">
      <c r="A2" t="s">
        <v>1</v>
      </c>
    </row>
    <row r="3" ht="19.5" customHeight="1">
      <c r="A3" t="s">
        <v>2</v>
      </c>
    </row>
    <row r="4" ht="19.5" customHeight="1">
      <c r="A4" t="s">
        <v>3</v>
      </c>
    </row>
    <row r="5" ht="19.5" customHeight="1">
      <c r="A5" t="s">
        <v>4</v>
      </c>
    </row>
    <row r="6" ht="19.5" customHeight="1">
      <c r="A6" t="s">
        <v>5</v>
      </c>
    </row>
    <row r="7" ht="19.5" customHeight="1">
      <c r="A7" t="s">
        <v>6</v>
      </c>
    </row>
    <row r="8" ht="19.5" customHeight="1">
      <c r="A8" t="s">
        <v>7</v>
      </c>
    </row>
    <row r="9" ht="19.5" customHeight="1">
      <c r="A9" t="s">
        <v>8</v>
      </c>
    </row>
    <row r="10" ht="19.5" customHeight="1">
      <c r="A10" t="s">
        <v>9</v>
      </c>
    </row>
    <row r="11" ht="19.5" customHeight="1">
      <c r="A11" s="112" t="s">
        <v>10</v>
      </c>
    </row>
    <row r="12" ht="19.5" customHeight="1">
      <c r="A12" s="112" t="s">
        <v>11</v>
      </c>
    </row>
    <row r="13" ht="19.5" customHeight="1">
      <c r="A13" t="s">
        <v>12</v>
      </c>
    </row>
    <row r="14" ht="19.5" customHeight="1">
      <c r="A14" t="s">
        <v>13</v>
      </c>
    </row>
    <row r="15" ht="19.5" customHeight="1">
      <c r="A15" t="s">
        <v>14</v>
      </c>
    </row>
    <row r="16" ht="19.5" customHeight="1">
      <c r="A16" t="s">
        <v>15</v>
      </c>
    </row>
    <row r="17" ht="19.5" customHeight="1">
      <c r="A17" s="112" t="s">
        <v>16</v>
      </c>
    </row>
    <row r="18" ht="19.5" customHeight="1">
      <c r="A18" t="s">
        <v>17</v>
      </c>
    </row>
    <row r="19" ht="19.5" customHeight="1">
      <c r="A19" t="s">
        <v>18</v>
      </c>
    </row>
    <row r="20" ht="19.5" customHeight="1">
      <c r="A20" t="s">
        <v>19</v>
      </c>
    </row>
    <row r="21" ht="19.5" customHeight="1">
      <c r="A21" t="s">
        <v>20</v>
      </c>
    </row>
    <row r="22" ht="19.5" customHeight="1">
      <c r="A22" t="s">
        <v>21</v>
      </c>
    </row>
    <row r="23" ht="19.5" customHeight="1">
      <c r="A23" t="s">
        <v>22</v>
      </c>
    </row>
    <row r="24" ht="19.5" customHeight="1">
      <c r="A24" s="112" t="s">
        <v>23</v>
      </c>
    </row>
    <row r="25" ht="19.5" customHeight="1">
      <c r="A25" s="112" t="s">
        <v>24</v>
      </c>
    </row>
    <row r="26" ht="19.5" customHeight="1">
      <c r="A26" s="112" t="s">
        <v>25</v>
      </c>
    </row>
    <row r="27" ht="19.5" customHeight="1">
      <c r="A27" s="112" t="s">
        <v>26</v>
      </c>
    </row>
    <row r="28" ht="19.5" customHeight="1">
      <c r="A28" s="112" t="s">
        <v>27</v>
      </c>
    </row>
    <row r="29" ht="19.5" customHeight="1">
      <c r="A29" s="112" t="s">
        <v>28</v>
      </c>
    </row>
    <row r="30" ht="19.5" customHeight="1">
      <c r="A30" s="112" t="s">
        <v>29</v>
      </c>
    </row>
    <row r="31" ht="19.5" customHeight="1">
      <c r="A31" s="112" t="s">
        <v>30</v>
      </c>
    </row>
    <row r="32" ht="19.5" customHeight="1">
      <c r="A32" s="112" t="s">
        <v>31</v>
      </c>
    </row>
    <row r="33" ht="19.5" customHeight="1">
      <c r="A33" s="112" t="s">
        <v>32</v>
      </c>
    </row>
    <row r="34" ht="18.75" customHeight="1">
      <c r="A34" s="112"/>
    </row>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FF0000"/>
  </sheetPr>
  <dimension ref="A1:D74"/>
  <sheetViews>
    <sheetView showGridLines="0" showZeros="0" workbookViewId="0" topLeftCell="A1">
      <pane ySplit="4" topLeftCell="A48" activePane="bottomLeft" state="frozen"/>
      <selection pane="bottomLeft" activeCell="F86" sqref="F86"/>
    </sheetView>
  </sheetViews>
  <sheetFormatPr defaultColWidth="12.125" defaultRowHeight="15" customHeight="1"/>
  <cols>
    <col min="1" max="1" width="12.125" style="136" customWidth="1"/>
    <col min="2" max="2" width="32.875" style="0" customWidth="1"/>
    <col min="3" max="3" width="28.75390625" style="0" customWidth="1"/>
    <col min="4" max="249" width="12.125" style="0" customWidth="1"/>
  </cols>
  <sheetData>
    <row r="1" ht="14.25" customHeight="1">
      <c r="A1" s="137" t="s">
        <v>1179</v>
      </c>
    </row>
    <row r="2" spans="2:3" ht="28.5" customHeight="1">
      <c r="B2" s="128" t="s">
        <v>1180</v>
      </c>
      <c r="C2" s="128"/>
    </row>
    <row r="3" spans="2:3" ht="16.5" customHeight="1">
      <c r="B3" s="138" t="s">
        <v>35</v>
      </c>
      <c r="C3" s="138"/>
    </row>
    <row r="4" spans="1:3" ht="24.75" customHeight="1">
      <c r="A4" s="139" t="s">
        <v>114</v>
      </c>
      <c r="B4" s="139" t="s">
        <v>1134</v>
      </c>
      <c r="C4" s="139" t="s">
        <v>37</v>
      </c>
    </row>
    <row r="5" spans="1:4" ht="16.5" customHeight="1">
      <c r="A5" s="111">
        <v>501</v>
      </c>
      <c r="B5" s="110" t="s">
        <v>1181</v>
      </c>
      <c r="C5" s="105">
        <v>180567</v>
      </c>
      <c r="D5" s="56"/>
    </row>
    <row r="6" spans="1:4" ht="16.5" customHeight="1">
      <c r="A6" s="111">
        <v>50101</v>
      </c>
      <c r="B6" s="111" t="s">
        <v>1182</v>
      </c>
      <c r="C6" s="105">
        <v>119832</v>
      </c>
      <c r="D6" s="56"/>
    </row>
    <row r="7" spans="1:4" ht="16.5" customHeight="1">
      <c r="A7" s="111">
        <v>50102</v>
      </c>
      <c r="B7" s="111" t="s">
        <v>1183</v>
      </c>
      <c r="C7" s="105">
        <v>33291</v>
      </c>
      <c r="D7" s="56"/>
    </row>
    <row r="8" spans="1:4" ht="16.5" customHeight="1">
      <c r="A8" s="111">
        <v>50103</v>
      </c>
      <c r="B8" s="111" t="s">
        <v>1184</v>
      </c>
      <c r="C8" s="105">
        <v>19232</v>
      </c>
      <c r="D8" s="56"/>
    </row>
    <row r="9" spans="1:4" ht="16.5" customHeight="1">
      <c r="A9" s="111">
        <v>50199</v>
      </c>
      <c r="B9" s="111" t="s">
        <v>1185</v>
      </c>
      <c r="C9" s="105">
        <v>8212</v>
      </c>
      <c r="D9" s="56"/>
    </row>
    <row r="10" spans="1:4" ht="16.5" customHeight="1">
      <c r="A10" s="111">
        <v>502</v>
      </c>
      <c r="B10" s="110" t="s">
        <v>1186</v>
      </c>
      <c r="C10" s="105">
        <v>62236</v>
      </c>
      <c r="D10" s="56"/>
    </row>
    <row r="11" spans="1:4" ht="15" customHeight="1">
      <c r="A11" s="111">
        <v>50201</v>
      </c>
      <c r="B11" s="111" t="s">
        <v>1187</v>
      </c>
      <c r="C11" s="105">
        <v>36743</v>
      </c>
      <c r="D11" s="56"/>
    </row>
    <row r="12" spans="1:4" ht="15" customHeight="1">
      <c r="A12" s="111">
        <v>50202</v>
      </c>
      <c r="B12" s="111" t="s">
        <v>1188</v>
      </c>
      <c r="C12" s="105">
        <v>1987</v>
      </c>
      <c r="D12" s="56"/>
    </row>
    <row r="13" spans="1:4" ht="16.5" customHeight="1">
      <c r="A13" s="111">
        <v>50203</v>
      </c>
      <c r="B13" s="111" t="s">
        <v>1189</v>
      </c>
      <c r="C13" s="105">
        <v>2354</v>
      </c>
      <c r="D13" s="56"/>
    </row>
    <row r="14" spans="1:4" ht="16.5" customHeight="1">
      <c r="A14" s="111">
        <v>50204</v>
      </c>
      <c r="B14" s="111" t="s">
        <v>1190</v>
      </c>
      <c r="C14" s="105">
        <v>262</v>
      </c>
      <c r="D14" s="56"/>
    </row>
    <row r="15" spans="1:4" ht="16.5" customHeight="1">
      <c r="A15" s="111">
        <v>50205</v>
      </c>
      <c r="B15" s="111" t="s">
        <v>1191</v>
      </c>
      <c r="C15" s="105">
        <v>3245</v>
      </c>
      <c r="D15" s="56"/>
    </row>
    <row r="16" spans="1:4" ht="16.5" customHeight="1">
      <c r="A16" s="111">
        <v>50206</v>
      </c>
      <c r="B16" s="111" t="s">
        <v>1192</v>
      </c>
      <c r="C16" s="105">
        <v>426</v>
      </c>
      <c r="D16" s="56"/>
    </row>
    <row r="17" spans="1:4" ht="16.5" customHeight="1">
      <c r="A17" s="111">
        <v>50207</v>
      </c>
      <c r="B17" s="111" t="s">
        <v>1193</v>
      </c>
      <c r="C17" s="105">
        <v>9</v>
      </c>
      <c r="D17" s="56"/>
    </row>
    <row r="18" spans="1:4" ht="16.5" customHeight="1">
      <c r="A18" s="111">
        <v>50208</v>
      </c>
      <c r="B18" s="111" t="s">
        <v>1194</v>
      </c>
      <c r="C18" s="105">
        <v>1522</v>
      </c>
      <c r="D18" s="56"/>
    </row>
    <row r="19" spans="1:4" ht="16.5" customHeight="1">
      <c r="A19" s="111">
        <v>50209</v>
      </c>
      <c r="B19" s="111" t="s">
        <v>1195</v>
      </c>
      <c r="C19" s="105">
        <v>1324</v>
      </c>
      <c r="D19" s="56"/>
    </row>
    <row r="20" spans="1:4" ht="16.5" customHeight="1">
      <c r="A20" s="111">
        <v>50299</v>
      </c>
      <c r="B20" s="111" t="s">
        <v>1196</v>
      </c>
      <c r="C20" s="105">
        <v>14364</v>
      </c>
      <c r="D20" s="56"/>
    </row>
    <row r="21" spans="1:4" ht="16.5" customHeight="1">
      <c r="A21" s="111">
        <v>503</v>
      </c>
      <c r="B21" s="110" t="s">
        <v>1197</v>
      </c>
      <c r="C21" s="105">
        <v>0</v>
      </c>
      <c r="D21" s="56"/>
    </row>
    <row r="22" spans="1:4" ht="16.5" customHeight="1">
      <c r="A22" s="111">
        <v>50301</v>
      </c>
      <c r="B22" s="111" t="s">
        <v>1198</v>
      </c>
      <c r="C22" s="105">
        <v>0</v>
      </c>
      <c r="D22" s="56"/>
    </row>
    <row r="23" spans="1:4" ht="16.5" customHeight="1">
      <c r="A23" s="111">
        <v>50302</v>
      </c>
      <c r="B23" s="111" t="s">
        <v>1199</v>
      </c>
      <c r="C23" s="105">
        <v>0</v>
      </c>
      <c r="D23" s="56"/>
    </row>
    <row r="24" spans="1:4" ht="16.5" customHeight="1">
      <c r="A24" s="111">
        <v>50303</v>
      </c>
      <c r="B24" s="111" t="s">
        <v>1200</v>
      </c>
      <c r="C24" s="105">
        <v>0</v>
      </c>
      <c r="D24" s="56"/>
    </row>
    <row r="25" spans="1:4" ht="16.5" customHeight="1">
      <c r="A25" s="111">
        <v>50305</v>
      </c>
      <c r="B25" s="111" t="s">
        <v>1201</v>
      </c>
      <c r="C25" s="105">
        <v>0</v>
      </c>
      <c r="D25" s="56"/>
    </row>
    <row r="26" spans="1:4" ht="16.5" customHeight="1">
      <c r="A26" s="111">
        <v>50306</v>
      </c>
      <c r="B26" s="111" t="s">
        <v>1202</v>
      </c>
      <c r="C26" s="105">
        <v>0</v>
      </c>
      <c r="D26" s="56"/>
    </row>
    <row r="27" spans="1:4" ht="16.5" customHeight="1">
      <c r="A27" s="111">
        <v>50307</v>
      </c>
      <c r="B27" s="111" t="s">
        <v>1203</v>
      </c>
      <c r="C27" s="105">
        <v>0</v>
      </c>
      <c r="D27" s="56"/>
    </row>
    <row r="28" spans="1:4" ht="16.5" customHeight="1">
      <c r="A28" s="111">
        <v>50399</v>
      </c>
      <c r="B28" s="111" t="s">
        <v>1204</v>
      </c>
      <c r="C28" s="105">
        <v>0</v>
      </c>
      <c r="D28" s="56"/>
    </row>
    <row r="29" spans="1:4" ht="16.5" customHeight="1">
      <c r="A29" s="111">
        <v>504</v>
      </c>
      <c r="B29" s="110" t="s">
        <v>1205</v>
      </c>
      <c r="C29" s="105">
        <v>0</v>
      </c>
      <c r="D29" s="56"/>
    </row>
    <row r="30" spans="1:4" ht="16.5" customHeight="1">
      <c r="A30" s="111">
        <v>50401</v>
      </c>
      <c r="B30" s="111" t="s">
        <v>1198</v>
      </c>
      <c r="C30" s="105">
        <v>0</v>
      </c>
      <c r="D30" s="56"/>
    </row>
    <row r="31" spans="1:4" ht="16.5" customHeight="1">
      <c r="A31" s="111">
        <v>50402</v>
      </c>
      <c r="B31" s="111" t="s">
        <v>1199</v>
      </c>
      <c r="C31" s="105">
        <v>0</v>
      </c>
      <c r="D31" s="56"/>
    </row>
    <row r="32" spans="1:4" ht="16.5" customHeight="1">
      <c r="A32" s="111">
        <v>50403</v>
      </c>
      <c r="B32" s="111" t="s">
        <v>1200</v>
      </c>
      <c r="C32" s="105">
        <v>0</v>
      </c>
      <c r="D32" s="56"/>
    </row>
    <row r="33" spans="1:4" ht="16.5" customHeight="1">
      <c r="A33" s="111">
        <v>50404</v>
      </c>
      <c r="B33" s="111" t="s">
        <v>1202</v>
      </c>
      <c r="C33" s="105">
        <v>0</v>
      </c>
      <c r="D33" s="56"/>
    </row>
    <row r="34" spans="1:4" ht="16.5" customHeight="1">
      <c r="A34" s="111">
        <v>50405</v>
      </c>
      <c r="B34" s="111" t="s">
        <v>1203</v>
      </c>
      <c r="C34" s="105">
        <v>0</v>
      </c>
      <c r="D34" s="56"/>
    </row>
    <row r="35" spans="1:4" ht="16.5" customHeight="1">
      <c r="A35" s="111">
        <v>50499</v>
      </c>
      <c r="B35" s="111" t="s">
        <v>1204</v>
      </c>
      <c r="C35" s="105">
        <v>0</v>
      </c>
      <c r="D35" s="56"/>
    </row>
    <row r="36" spans="1:4" ht="16.5" customHeight="1">
      <c r="A36" s="111">
        <v>505</v>
      </c>
      <c r="B36" s="110" t="s">
        <v>1206</v>
      </c>
      <c r="C36" s="105">
        <v>162500</v>
      </c>
      <c r="D36" s="56"/>
    </row>
    <row r="37" spans="1:4" ht="16.5" customHeight="1">
      <c r="A37" s="111">
        <v>50501</v>
      </c>
      <c r="B37" s="111" t="s">
        <v>1207</v>
      </c>
      <c r="C37" s="105">
        <v>113298</v>
      </c>
      <c r="D37" s="56"/>
    </row>
    <row r="38" spans="1:4" ht="16.5" customHeight="1">
      <c r="A38" s="111">
        <v>50502</v>
      </c>
      <c r="B38" s="111" t="s">
        <v>1208</v>
      </c>
      <c r="C38" s="105">
        <v>32875</v>
      </c>
      <c r="D38" s="56"/>
    </row>
    <row r="39" spans="1:4" ht="16.5" customHeight="1">
      <c r="A39" s="111">
        <v>50599</v>
      </c>
      <c r="B39" s="111" t="s">
        <v>1209</v>
      </c>
      <c r="C39" s="105">
        <v>16327</v>
      </c>
      <c r="D39" s="56"/>
    </row>
    <row r="40" spans="1:4" ht="16.5" customHeight="1">
      <c r="A40" s="111">
        <v>506</v>
      </c>
      <c r="B40" s="110" t="s">
        <v>1210</v>
      </c>
      <c r="C40" s="105">
        <v>0</v>
      </c>
      <c r="D40" s="56"/>
    </row>
    <row r="41" spans="1:4" ht="24.75" customHeight="1">
      <c r="A41" s="111">
        <v>50601</v>
      </c>
      <c r="B41" s="111" t="s">
        <v>1211</v>
      </c>
      <c r="C41" s="105">
        <v>0</v>
      </c>
      <c r="D41" s="56"/>
    </row>
    <row r="42" spans="1:4" ht="15" customHeight="1">
      <c r="A42" s="111">
        <v>50602</v>
      </c>
      <c r="B42" s="111" t="s">
        <v>1212</v>
      </c>
      <c r="C42" s="105">
        <v>0</v>
      </c>
      <c r="D42" s="56"/>
    </row>
    <row r="43" spans="1:4" ht="15" customHeight="1">
      <c r="A43" s="111">
        <v>507</v>
      </c>
      <c r="B43" s="110" t="s">
        <v>1213</v>
      </c>
      <c r="C43" s="105">
        <v>0</v>
      </c>
      <c r="D43" s="56"/>
    </row>
    <row r="44" spans="1:4" ht="15" customHeight="1">
      <c r="A44" s="111">
        <v>50701</v>
      </c>
      <c r="B44" s="111" t="s">
        <v>1214</v>
      </c>
      <c r="C44" s="105">
        <v>0</v>
      </c>
      <c r="D44" s="56"/>
    </row>
    <row r="45" spans="1:4" ht="15" customHeight="1">
      <c r="A45" s="111">
        <v>50702</v>
      </c>
      <c r="B45" s="111" t="s">
        <v>1215</v>
      </c>
      <c r="C45" s="105">
        <v>0</v>
      </c>
      <c r="D45" s="56"/>
    </row>
    <row r="46" spans="1:4" ht="15" customHeight="1">
      <c r="A46" s="111">
        <v>50799</v>
      </c>
      <c r="B46" s="111" t="s">
        <v>1216</v>
      </c>
      <c r="C46" s="105">
        <v>0</v>
      </c>
      <c r="D46" s="56"/>
    </row>
    <row r="47" spans="1:4" ht="15" customHeight="1">
      <c r="A47" s="111">
        <v>508</v>
      </c>
      <c r="B47" s="110" t="s">
        <v>1217</v>
      </c>
      <c r="C47" s="105">
        <v>0</v>
      </c>
      <c r="D47" s="56"/>
    </row>
    <row r="48" spans="1:4" ht="15" customHeight="1">
      <c r="A48" s="111">
        <v>50803</v>
      </c>
      <c r="B48" s="111" t="s">
        <v>1218</v>
      </c>
      <c r="C48" s="105">
        <v>0</v>
      </c>
      <c r="D48" s="56"/>
    </row>
    <row r="49" spans="1:4" ht="15" customHeight="1">
      <c r="A49" s="111">
        <v>50804</v>
      </c>
      <c r="B49" s="111" t="s">
        <v>1219</v>
      </c>
      <c r="C49" s="105">
        <v>0</v>
      </c>
      <c r="D49" s="56"/>
    </row>
    <row r="50" spans="1:4" ht="15" customHeight="1">
      <c r="A50" s="111">
        <v>50805</v>
      </c>
      <c r="B50" s="111" t="s">
        <v>1220</v>
      </c>
      <c r="C50" s="105">
        <v>0</v>
      </c>
      <c r="D50" s="56"/>
    </row>
    <row r="51" spans="1:4" ht="15" customHeight="1">
      <c r="A51" s="111">
        <v>50899</v>
      </c>
      <c r="B51" s="111" t="s">
        <v>1221</v>
      </c>
      <c r="C51" s="105">
        <v>0</v>
      </c>
      <c r="D51" s="56"/>
    </row>
    <row r="52" spans="1:4" ht="15" customHeight="1">
      <c r="A52" s="111">
        <v>509</v>
      </c>
      <c r="B52" s="110" t="s">
        <v>1222</v>
      </c>
      <c r="C52" s="105">
        <v>39890</v>
      </c>
      <c r="D52" s="56"/>
    </row>
    <row r="53" spans="1:4" ht="15" customHeight="1">
      <c r="A53" s="111">
        <v>50901</v>
      </c>
      <c r="B53" s="111" t="s">
        <v>1223</v>
      </c>
      <c r="C53" s="105">
        <v>6320</v>
      </c>
      <c r="D53" s="56"/>
    </row>
    <row r="54" spans="1:4" ht="15" customHeight="1">
      <c r="A54" s="111">
        <v>50902</v>
      </c>
      <c r="B54" s="111" t="s">
        <v>1224</v>
      </c>
      <c r="C54" s="105">
        <v>2106</v>
      </c>
      <c r="D54" s="56"/>
    </row>
    <row r="55" spans="1:4" ht="15" customHeight="1">
      <c r="A55" s="111">
        <v>50903</v>
      </c>
      <c r="B55" s="111" t="s">
        <v>1225</v>
      </c>
      <c r="C55" s="105">
        <v>0</v>
      </c>
      <c r="D55" s="56"/>
    </row>
    <row r="56" spans="1:4" ht="15" customHeight="1">
      <c r="A56" s="111">
        <v>50905</v>
      </c>
      <c r="B56" s="111" t="s">
        <v>1226</v>
      </c>
      <c r="C56" s="105">
        <v>9588</v>
      </c>
      <c r="D56" s="56"/>
    </row>
    <row r="57" spans="1:4" s="99" customFormat="1" ht="15" customHeight="1">
      <c r="A57" s="111">
        <v>50999</v>
      </c>
      <c r="B57" s="111" t="s">
        <v>1227</v>
      </c>
      <c r="C57" s="105">
        <v>21876</v>
      </c>
      <c r="D57" s="140"/>
    </row>
    <row r="58" spans="1:4" ht="15" customHeight="1">
      <c r="A58" s="111">
        <v>510</v>
      </c>
      <c r="B58" s="110" t="s">
        <v>1228</v>
      </c>
      <c r="C58" s="105">
        <v>0</v>
      </c>
      <c r="D58" s="56"/>
    </row>
    <row r="59" spans="1:4" ht="15" customHeight="1">
      <c r="A59" s="111">
        <v>51002</v>
      </c>
      <c r="B59" s="111" t="s">
        <v>1229</v>
      </c>
      <c r="C59" s="105">
        <v>0</v>
      </c>
      <c r="D59" s="56"/>
    </row>
    <row r="60" spans="1:4" ht="15" customHeight="1">
      <c r="A60" s="111">
        <v>51003</v>
      </c>
      <c r="B60" s="111" t="s">
        <v>1230</v>
      </c>
      <c r="C60" s="105">
        <v>0</v>
      </c>
      <c r="D60" s="56"/>
    </row>
    <row r="61" spans="1:4" ht="15" customHeight="1">
      <c r="A61" s="111">
        <v>51004</v>
      </c>
      <c r="B61" s="111" t="s">
        <v>1231</v>
      </c>
      <c r="C61" s="105">
        <v>0</v>
      </c>
      <c r="D61" s="56"/>
    </row>
    <row r="62" spans="1:4" ht="15" customHeight="1">
      <c r="A62" s="111">
        <v>511</v>
      </c>
      <c r="B62" s="110" t="s">
        <v>1232</v>
      </c>
      <c r="C62" s="105">
        <v>0</v>
      </c>
      <c r="D62" s="56"/>
    </row>
    <row r="63" spans="1:4" ht="15" customHeight="1">
      <c r="A63" s="111">
        <v>51101</v>
      </c>
      <c r="B63" s="111" t="s">
        <v>1233</v>
      </c>
      <c r="C63" s="105">
        <v>0</v>
      </c>
      <c r="D63" s="56"/>
    </row>
    <row r="64" spans="1:4" ht="15" customHeight="1">
      <c r="A64" s="111">
        <v>51102</v>
      </c>
      <c r="B64" s="111" t="s">
        <v>1234</v>
      </c>
      <c r="C64" s="105">
        <v>0</v>
      </c>
      <c r="D64" s="56"/>
    </row>
    <row r="65" spans="1:4" ht="15" customHeight="1">
      <c r="A65" s="111">
        <v>51103</v>
      </c>
      <c r="B65" s="111" t="s">
        <v>1235</v>
      </c>
      <c r="C65" s="105">
        <v>0</v>
      </c>
      <c r="D65" s="56"/>
    </row>
    <row r="66" spans="1:4" ht="15" customHeight="1">
      <c r="A66" s="111">
        <v>51104</v>
      </c>
      <c r="B66" s="111" t="s">
        <v>1236</v>
      </c>
      <c r="C66" s="105">
        <v>0</v>
      </c>
      <c r="D66" s="56"/>
    </row>
    <row r="67" spans="1:4" ht="15" customHeight="1">
      <c r="A67" s="111">
        <v>599</v>
      </c>
      <c r="B67" s="110" t="s">
        <v>1237</v>
      </c>
      <c r="C67" s="105">
        <v>14356</v>
      </c>
      <c r="D67" s="56"/>
    </row>
    <row r="68" spans="1:3" ht="15" customHeight="1">
      <c r="A68" s="111">
        <v>59907</v>
      </c>
      <c r="B68" s="111" t="s">
        <v>1238</v>
      </c>
      <c r="C68" s="105">
        <v>0</v>
      </c>
    </row>
    <row r="69" spans="1:3" ht="15" customHeight="1">
      <c r="A69" s="111">
        <v>59908</v>
      </c>
      <c r="B69" s="111" t="s">
        <v>1239</v>
      </c>
      <c r="C69" s="105">
        <v>0</v>
      </c>
    </row>
    <row r="70" spans="1:3" ht="15" customHeight="1">
      <c r="A70" s="111">
        <v>59909</v>
      </c>
      <c r="B70" s="111" t="s">
        <v>1240</v>
      </c>
      <c r="C70" s="105">
        <v>0</v>
      </c>
    </row>
    <row r="71" spans="1:3" ht="15" customHeight="1">
      <c r="A71" s="111">
        <v>59910</v>
      </c>
      <c r="B71" s="111" t="s">
        <v>1241</v>
      </c>
      <c r="C71" s="105">
        <v>0</v>
      </c>
    </row>
    <row r="72" spans="1:3" ht="15" customHeight="1">
      <c r="A72" s="111">
        <v>59999</v>
      </c>
      <c r="B72" s="111" t="s">
        <v>104</v>
      </c>
      <c r="C72" s="105">
        <v>14356</v>
      </c>
    </row>
    <row r="73" spans="1:3" ht="15" customHeight="1">
      <c r="A73" s="141"/>
      <c r="B73" s="142"/>
      <c r="C73" s="142"/>
    </row>
    <row r="74" spans="1:3" ht="15" customHeight="1">
      <c r="A74" s="141"/>
      <c r="B74" s="111" t="s">
        <v>1242</v>
      </c>
      <c r="C74" s="105">
        <v>459549</v>
      </c>
    </row>
  </sheetData>
  <sheetProtection/>
  <autoFilter ref="A4:D72"/>
  <mergeCells count="2">
    <mergeCell ref="B2:C2"/>
    <mergeCell ref="B3:C3"/>
  </mergeCells>
  <printOptions horizontalCentered="1"/>
  <pageMargins left="0.38958333333333334" right="0.38958333333333334" top="0.38958333333333334" bottom="0.38958333333333334" header="0" footer="0.30972222222222223"/>
  <pageSetup horizontalDpi="600" verticalDpi="600" orientation="portrait"/>
</worksheet>
</file>

<file path=xl/worksheets/sheet11.xml><?xml version="1.0" encoding="utf-8"?>
<worksheet xmlns="http://schemas.openxmlformats.org/spreadsheetml/2006/main" xmlns:r="http://schemas.openxmlformats.org/officeDocument/2006/relationships">
  <sheetPr>
    <tabColor rgb="FFFF0000"/>
  </sheetPr>
  <dimension ref="A1:B73"/>
  <sheetViews>
    <sheetView showGridLines="0" showZeros="0" workbookViewId="0" topLeftCell="A39">
      <selection activeCell="B53" sqref="B53"/>
    </sheetView>
  </sheetViews>
  <sheetFormatPr defaultColWidth="12.125" defaultRowHeight="15" customHeight="1"/>
  <cols>
    <col min="1" max="1" width="45.625" style="99" customWidth="1"/>
    <col min="2" max="2" width="25.625" style="99" customWidth="1"/>
    <col min="3" max="16384" width="12.125" style="99" customWidth="1"/>
  </cols>
  <sheetData>
    <row r="1" ht="14.25">
      <c r="A1" s="55" t="s">
        <v>1243</v>
      </c>
    </row>
    <row r="2" spans="1:2" ht="24" customHeight="1">
      <c r="A2" s="128" t="s">
        <v>1244</v>
      </c>
      <c r="B2" s="128"/>
    </row>
    <row r="3" spans="1:2" ht="16.5" customHeight="1">
      <c r="A3" s="129" t="s">
        <v>35</v>
      </c>
      <c r="B3" s="129"/>
    </row>
    <row r="4" spans="1:2" ht="19.5" customHeight="1">
      <c r="A4" s="104" t="s">
        <v>1245</v>
      </c>
      <c r="B4" s="86" t="s">
        <v>1246</v>
      </c>
    </row>
    <row r="5" spans="1:2" ht="16.5" customHeight="1">
      <c r="A5" s="130" t="s">
        <v>1247</v>
      </c>
      <c r="B5" s="131">
        <v>371128</v>
      </c>
    </row>
    <row r="6" spans="1:2" s="97" customFormat="1" ht="16.5" customHeight="1">
      <c r="A6" s="106" t="s">
        <v>1248</v>
      </c>
      <c r="B6" s="131">
        <v>5255</v>
      </c>
    </row>
    <row r="7" spans="1:2" ht="16.5" customHeight="1">
      <c r="A7" s="108" t="s">
        <v>1249</v>
      </c>
      <c r="B7" s="132">
        <v>0</v>
      </c>
    </row>
    <row r="8" spans="1:2" ht="16.5" customHeight="1">
      <c r="A8" s="108" t="s">
        <v>1250</v>
      </c>
      <c r="B8" s="133">
        <v>387</v>
      </c>
    </row>
    <row r="9" spans="1:2" ht="16.5" customHeight="1">
      <c r="A9" s="108" t="s">
        <v>1251</v>
      </c>
      <c r="B9" s="132">
        <v>0</v>
      </c>
    </row>
    <row r="10" spans="1:2" ht="16.5" customHeight="1">
      <c r="A10" s="108" t="s">
        <v>1252</v>
      </c>
      <c r="B10" s="132">
        <v>0</v>
      </c>
    </row>
    <row r="11" spans="1:2" ht="16.5" customHeight="1">
      <c r="A11" s="108" t="s">
        <v>1253</v>
      </c>
      <c r="B11" s="134">
        <v>2026</v>
      </c>
    </row>
    <row r="12" spans="1:2" ht="16.5" customHeight="1">
      <c r="A12" s="108" t="s">
        <v>1254</v>
      </c>
      <c r="B12" s="134">
        <v>2842</v>
      </c>
    </row>
    <row r="13" spans="1:2" s="97" customFormat="1" ht="16.5" customHeight="1">
      <c r="A13" s="106" t="s">
        <v>1255</v>
      </c>
      <c r="B13" s="135">
        <v>255903</v>
      </c>
    </row>
    <row r="14" spans="1:2" ht="16.5" customHeight="1">
      <c r="A14" s="108" t="s">
        <v>1256</v>
      </c>
      <c r="B14" s="134">
        <v>2483</v>
      </c>
    </row>
    <row r="15" spans="1:2" ht="16.5" customHeight="1">
      <c r="A15" s="108" t="s">
        <v>1257</v>
      </c>
      <c r="B15" s="134">
        <v>73017</v>
      </c>
    </row>
    <row r="16" spans="1:2" ht="16.5" customHeight="1">
      <c r="A16" s="108" t="s">
        <v>1258</v>
      </c>
      <c r="B16" s="134">
        <v>25688</v>
      </c>
    </row>
    <row r="17" spans="1:2" ht="16.5" customHeight="1">
      <c r="A17" s="108" t="s">
        <v>1259</v>
      </c>
      <c r="B17" s="134">
        <v>20715</v>
      </c>
    </row>
    <row r="18" spans="1:2" ht="16.5" customHeight="1">
      <c r="A18" s="108" t="s">
        <v>1260</v>
      </c>
      <c r="B18" s="134">
        <v>588</v>
      </c>
    </row>
    <row r="19" spans="1:2" ht="16.5" customHeight="1">
      <c r="A19" s="108" t="s">
        <v>1261</v>
      </c>
      <c r="B19" s="134">
        <v>769</v>
      </c>
    </row>
    <row r="20" spans="1:2" ht="16.5" customHeight="1">
      <c r="A20" s="108" t="s">
        <v>1262</v>
      </c>
      <c r="B20" s="134">
        <v>178</v>
      </c>
    </row>
    <row r="21" spans="1:2" ht="16.5" customHeight="1">
      <c r="A21" s="108" t="s">
        <v>1263</v>
      </c>
      <c r="B21" s="134">
        <v>0</v>
      </c>
    </row>
    <row r="22" spans="1:2" ht="16.5" customHeight="1">
      <c r="A22" s="108" t="s">
        <v>1264</v>
      </c>
      <c r="B22" s="134">
        <v>9263</v>
      </c>
    </row>
    <row r="23" spans="1:2" ht="16.5" customHeight="1">
      <c r="A23" s="108" t="s">
        <v>1265</v>
      </c>
      <c r="B23" s="134">
        <v>0</v>
      </c>
    </row>
    <row r="24" spans="1:2" ht="16.5" customHeight="1">
      <c r="A24" s="108" t="s">
        <v>1266</v>
      </c>
      <c r="B24" s="134">
        <v>0</v>
      </c>
    </row>
    <row r="25" spans="1:2" ht="16.5" customHeight="1">
      <c r="A25" s="108" t="s">
        <v>1267</v>
      </c>
      <c r="B25" s="134">
        <v>0</v>
      </c>
    </row>
    <row r="26" spans="1:2" ht="16.5" customHeight="1">
      <c r="A26" s="108" t="s">
        <v>1268</v>
      </c>
      <c r="B26" s="134">
        <v>8204</v>
      </c>
    </row>
    <row r="27" spans="1:2" ht="16.5" customHeight="1">
      <c r="A27" s="108" t="s">
        <v>1269</v>
      </c>
      <c r="B27" s="134">
        <v>0</v>
      </c>
    </row>
    <row r="28" spans="1:2" ht="16.5" customHeight="1">
      <c r="A28" s="108" t="s">
        <v>1270</v>
      </c>
      <c r="B28" s="134">
        <v>0</v>
      </c>
    </row>
    <row r="29" spans="1:2" ht="16.5" customHeight="1">
      <c r="A29" s="108" t="s">
        <v>1271</v>
      </c>
      <c r="B29" s="134">
        <v>0</v>
      </c>
    </row>
    <row r="30" spans="1:2" ht="15" customHeight="1">
      <c r="A30" s="108" t="s">
        <v>1272</v>
      </c>
      <c r="B30" s="134">
        <v>512</v>
      </c>
    </row>
    <row r="31" spans="1:2" ht="15" customHeight="1">
      <c r="A31" s="108" t="s">
        <v>1273</v>
      </c>
      <c r="B31" s="134">
        <v>11993</v>
      </c>
    </row>
    <row r="32" spans="1:2" ht="15" customHeight="1">
      <c r="A32" s="108" t="s">
        <v>1274</v>
      </c>
      <c r="B32" s="134">
        <v>8</v>
      </c>
    </row>
    <row r="33" spans="1:2" ht="15" customHeight="1">
      <c r="A33" s="108" t="s">
        <v>1275</v>
      </c>
      <c r="B33" s="132">
        <v>448</v>
      </c>
    </row>
    <row r="34" spans="1:2" ht="15" customHeight="1">
      <c r="A34" s="108" t="s">
        <v>1276</v>
      </c>
      <c r="B34" s="134">
        <v>27570</v>
      </c>
    </row>
    <row r="35" spans="1:2" ht="15" customHeight="1">
      <c r="A35" s="108" t="s">
        <v>1277</v>
      </c>
      <c r="B35" s="134">
        <v>26287</v>
      </c>
    </row>
    <row r="36" spans="1:2" ht="15" customHeight="1">
      <c r="A36" s="108" t="s">
        <v>1278</v>
      </c>
      <c r="B36" s="134">
        <v>0</v>
      </c>
    </row>
    <row r="37" spans="1:2" ht="15" customHeight="1">
      <c r="A37" s="108" t="s">
        <v>1279</v>
      </c>
      <c r="B37" s="134">
        <v>0</v>
      </c>
    </row>
    <row r="38" spans="1:2" ht="15" customHeight="1">
      <c r="A38" s="108" t="s">
        <v>1280</v>
      </c>
      <c r="B38" s="134">
        <v>8685</v>
      </c>
    </row>
    <row r="39" spans="1:2" ht="15" customHeight="1">
      <c r="A39" s="108" t="s">
        <v>1281</v>
      </c>
      <c r="B39" s="134">
        <v>1578</v>
      </c>
    </row>
    <row r="40" spans="1:2" ht="15" customHeight="1">
      <c r="A40" s="108" t="s">
        <v>1282</v>
      </c>
      <c r="B40" s="134">
        <v>0</v>
      </c>
    </row>
    <row r="41" spans="1:2" ht="15" customHeight="1">
      <c r="A41" s="108" t="s">
        <v>1283</v>
      </c>
      <c r="B41" s="134">
        <v>0</v>
      </c>
    </row>
    <row r="42" spans="1:2" ht="15" customHeight="1">
      <c r="A42" s="108" t="s">
        <v>1284</v>
      </c>
      <c r="B42" s="134">
        <v>0</v>
      </c>
    </row>
    <row r="43" spans="1:2" ht="15" customHeight="1">
      <c r="A43" s="108" t="s">
        <v>1285</v>
      </c>
      <c r="B43" s="134">
        <v>0</v>
      </c>
    </row>
    <row r="44" spans="1:2" ht="15" customHeight="1">
      <c r="A44" s="108" t="s">
        <v>1286</v>
      </c>
      <c r="B44" s="134">
        <v>9743</v>
      </c>
    </row>
    <row r="45" spans="1:2" ht="15" customHeight="1">
      <c r="A45" s="108" t="s">
        <v>1287</v>
      </c>
      <c r="B45" s="134">
        <v>0</v>
      </c>
    </row>
    <row r="46" spans="1:2" ht="15" customHeight="1">
      <c r="A46" s="108" t="s">
        <v>1288</v>
      </c>
      <c r="B46" s="134">
        <v>54</v>
      </c>
    </row>
    <row r="47" spans="1:2" ht="15" customHeight="1">
      <c r="A47" s="108" t="s">
        <v>1289</v>
      </c>
      <c r="B47" s="134">
        <v>0</v>
      </c>
    </row>
    <row r="48" spans="1:2" ht="15" customHeight="1">
      <c r="A48" s="108" t="s">
        <v>1290</v>
      </c>
      <c r="B48" s="134">
        <v>4393</v>
      </c>
    </row>
    <row r="49" spans="1:2" ht="15" customHeight="1">
      <c r="A49" s="108" t="s">
        <v>1291</v>
      </c>
      <c r="B49" s="134">
        <v>3761</v>
      </c>
    </row>
    <row r="50" spans="1:2" ht="15" customHeight="1">
      <c r="A50" s="108" t="s">
        <v>1292</v>
      </c>
      <c r="B50" s="134">
        <v>18608</v>
      </c>
    </row>
    <row r="51" spans="1:2" ht="15" customHeight="1">
      <c r="A51" s="108" t="s">
        <v>1293</v>
      </c>
      <c r="B51" s="134">
        <v>1358</v>
      </c>
    </row>
    <row r="52" spans="1:2" ht="15" customHeight="1">
      <c r="A52" s="106" t="s">
        <v>1294</v>
      </c>
      <c r="B52" s="135">
        <v>109970</v>
      </c>
    </row>
    <row r="53" spans="1:2" ht="15" customHeight="1">
      <c r="A53" s="108" t="s">
        <v>1295</v>
      </c>
      <c r="B53" s="134">
        <v>5984</v>
      </c>
    </row>
    <row r="54" spans="1:2" ht="15" customHeight="1">
      <c r="A54" s="108" t="s">
        <v>1296</v>
      </c>
      <c r="B54" s="134">
        <v>0</v>
      </c>
    </row>
    <row r="55" spans="1:2" ht="15" customHeight="1">
      <c r="A55" s="108" t="s">
        <v>1297</v>
      </c>
      <c r="B55" s="134">
        <v>17</v>
      </c>
    </row>
    <row r="56" spans="1:2" ht="15" customHeight="1">
      <c r="A56" s="108" t="s">
        <v>1298</v>
      </c>
      <c r="B56" s="134">
        <v>2954</v>
      </c>
    </row>
    <row r="57" spans="1:2" ht="15" customHeight="1">
      <c r="A57" s="108" t="s">
        <v>1299</v>
      </c>
      <c r="B57" s="134">
        <v>557</v>
      </c>
    </row>
    <row r="58" spans="1:2" ht="15" customHeight="1">
      <c r="A58" s="108" t="s">
        <v>1300</v>
      </c>
      <c r="B58" s="134">
        <v>2662</v>
      </c>
    </row>
    <row r="59" spans="1:2" ht="15" customHeight="1">
      <c r="A59" s="108" t="s">
        <v>1301</v>
      </c>
      <c r="B59" s="134">
        <v>283</v>
      </c>
    </row>
    <row r="60" spans="1:2" ht="15" customHeight="1">
      <c r="A60" s="108" t="s">
        <v>1302</v>
      </c>
      <c r="B60" s="134">
        <v>8021</v>
      </c>
    </row>
    <row r="61" spans="1:2" ht="15" customHeight="1">
      <c r="A61" s="108" t="s">
        <v>1303</v>
      </c>
      <c r="B61" s="134">
        <v>2538</v>
      </c>
    </row>
    <row r="62" spans="1:2" ht="15" customHeight="1">
      <c r="A62" s="108" t="s">
        <v>1304</v>
      </c>
      <c r="B62" s="134">
        <v>5361</v>
      </c>
    </row>
    <row r="63" spans="1:2" ht="15" customHeight="1">
      <c r="A63" s="108" t="s">
        <v>1305</v>
      </c>
      <c r="B63" s="134">
        <v>6007</v>
      </c>
    </row>
    <row r="64" spans="1:2" ht="15" customHeight="1">
      <c r="A64" s="108" t="s">
        <v>1306</v>
      </c>
      <c r="B64" s="134">
        <v>8723</v>
      </c>
    </row>
    <row r="65" spans="1:2" ht="15" customHeight="1">
      <c r="A65" s="108" t="s">
        <v>1307</v>
      </c>
      <c r="B65" s="134">
        <v>1032</v>
      </c>
    </row>
    <row r="66" spans="1:2" ht="15" customHeight="1">
      <c r="A66" s="108" t="s">
        <v>1308</v>
      </c>
      <c r="B66" s="134">
        <v>45897</v>
      </c>
    </row>
    <row r="67" spans="1:2" ht="15" customHeight="1">
      <c r="A67" s="108" t="s">
        <v>1309</v>
      </c>
      <c r="B67" s="134">
        <v>1997</v>
      </c>
    </row>
    <row r="68" spans="1:2" ht="15" customHeight="1">
      <c r="A68" s="108" t="s">
        <v>1310</v>
      </c>
      <c r="B68" s="134">
        <v>54</v>
      </c>
    </row>
    <row r="69" spans="1:2" ht="15" customHeight="1">
      <c r="A69" s="108" t="s">
        <v>1311</v>
      </c>
      <c r="B69" s="134">
        <v>1219</v>
      </c>
    </row>
    <row r="70" spans="1:2" ht="15" customHeight="1">
      <c r="A70" s="108" t="s">
        <v>1312</v>
      </c>
      <c r="B70" s="134">
        <v>9398</v>
      </c>
    </row>
    <row r="71" spans="1:2" ht="15" customHeight="1">
      <c r="A71" s="108" t="s">
        <v>1313</v>
      </c>
      <c r="B71" s="134">
        <v>255</v>
      </c>
    </row>
    <row r="72" spans="1:2" ht="15" customHeight="1">
      <c r="A72" s="108" t="s">
        <v>1314</v>
      </c>
      <c r="B72" s="134">
        <v>264</v>
      </c>
    </row>
    <row r="73" spans="1:2" ht="15" customHeight="1">
      <c r="A73" s="108" t="s">
        <v>272</v>
      </c>
      <c r="B73" s="134">
        <v>6747</v>
      </c>
    </row>
  </sheetData>
  <sheetProtection/>
  <mergeCells count="2">
    <mergeCell ref="A2:B2"/>
    <mergeCell ref="A3:B3"/>
  </mergeCells>
  <printOptions horizontalCentered="1"/>
  <pageMargins left="0.2" right="0.2" top="0.5895833333333333" bottom="0.2" header="0" footer="0"/>
  <pageSetup horizontalDpi="600" verticalDpi="600" orientation="portrait"/>
</worksheet>
</file>

<file path=xl/worksheets/sheet12.xml><?xml version="1.0" encoding="utf-8"?>
<worksheet xmlns="http://schemas.openxmlformats.org/spreadsheetml/2006/main" xmlns:r="http://schemas.openxmlformats.org/officeDocument/2006/relationships">
  <sheetPr>
    <tabColor rgb="FFFF0000"/>
  </sheetPr>
  <dimension ref="A1:F18"/>
  <sheetViews>
    <sheetView workbookViewId="0" topLeftCell="A1">
      <selection activeCell="D5" sqref="D5"/>
    </sheetView>
  </sheetViews>
  <sheetFormatPr defaultColWidth="9.00390625" defaultRowHeight="14.25"/>
  <cols>
    <col min="1" max="1" width="22.50390625" style="0" customWidth="1"/>
    <col min="2" max="2" width="13.50390625" style="0" customWidth="1"/>
    <col min="3" max="3" width="12.375" style="0" customWidth="1"/>
    <col min="4" max="4" width="16.875" style="0" customWidth="1"/>
    <col min="5" max="5" width="16.125" style="0" customWidth="1"/>
  </cols>
  <sheetData>
    <row r="1" spans="1:2" ht="14.25">
      <c r="A1" s="55" t="s">
        <v>1315</v>
      </c>
      <c r="B1" s="55"/>
    </row>
    <row r="2" spans="1:5" ht="32.25" customHeight="1">
      <c r="A2" s="82" t="s">
        <v>1316</v>
      </c>
      <c r="B2" s="82"/>
      <c r="C2" s="82"/>
      <c r="D2" s="82"/>
      <c r="E2" s="82"/>
    </row>
    <row r="3" spans="1:5" ht="20.25" customHeight="1">
      <c r="A3" s="83"/>
      <c r="B3" s="83"/>
      <c r="C3" s="123"/>
      <c r="D3" s="124"/>
      <c r="E3" s="125" t="s">
        <v>35</v>
      </c>
    </row>
    <row r="4" spans="1:5" s="92" customFormat="1" ht="24.75" customHeight="1">
      <c r="A4" s="85" t="s">
        <v>1317</v>
      </c>
      <c r="B4" s="85" t="s">
        <v>1318</v>
      </c>
      <c r="C4" s="85" t="s">
        <v>1319</v>
      </c>
      <c r="D4" s="85" t="s">
        <v>1320</v>
      </c>
      <c r="E4" s="85" t="s">
        <v>1321</v>
      </c>
    </row>
    <row r="5" spans="1:6" s="92" customFormat="1" ht="24.75" customHeight="1">
      <c r="A5" s="86" t="s">
        <v>1322</v>
      </c>
      <c r="B5" s="87">
        <f>SUM(B6:B9)</f>
        <v>371128</v>
      </c>
      <c r="C5" s="87">
        <f>SUM(C6:C9)</f>
        <v>5255</v>
      </c>
      <c r="D5" s="87">
        <f>SUM(D6:D9)</f>
        <v>255903</v>
      </c>
      <c r="E5" s="87">
        <f>SUM(E6:E9)</f>
        <v>109970</v>
      </c>
      <c r="F5" s="126"/>
    </row>
    <row r="6" spans="1:5" s="92" customFormat="1" ht="24.75" customHeight="1">
      <c r="A6" s="88" t="s">
        <v>1323</v>
      </c>
      <c r="B6" s="87">
        <f aca="true" t="shared" si="0" ref="B6:B9">SUM(C6:E6)</f>
        <v>122189</v>
      </c>
      <c r="C6" s="95">
        <v>1648</v>
      </c>
      <c r="D6" s="95">
        <v>93711</v>
      </c>
      <c r="E6" s="95">
        <v>26830</v>
      </c>
    </row>
    <row r="7" spans="1:5" s="92" customFormat="1" ht="24.75" customHeight="1">
      <c r="A7" s="88" t="s">
        <v>1324</v>
      </c>
      <c r="B7" s="87">
        <f t="shared" si="0"/>
        <v>130744</v>
      </c>
      <c r="C7" s="95">
        <v>2741</v>
      </c>
      <c r="D7" s="95">
        <v>103363</v>
      </c>
      <c r="E7" s="95">
        <v>24640</v>
      </c>
    </row>
    <row r="8" spans="1:5" s="92" customFormat="1" ht="24.75" customHeight="1">
      <c r="A8" s="88" t="s">
        <v>1325</v>
      </c>
      <c r="B8" s="87">
        <f t="shared" si="0"/>
        <v>68623</v>
      </c>
      <c r="C8" s="95">
        <v>836</v>
      </c>
      <c r="D8" s="95">
        <v>59125</v>
      </c>
      <c r="E8" s="95">
        <v>8662</v>
      </c>
    </row>
    <row r="9" spans="1:5" s="92" customFormat="1" ht="24.75" customHeight="1">
      <c r="A9" s="88" t="s">
        <v>1326</v>
      </c>
      <c r="B9" s="87">
        <f t="shared" si="0"/>
        <v>49572</v>
      </c>
      <c r="C9" s="95">
        <v>30</v>
      </c>
      <c r="D9" s="95">
        <v>-296</v>
      </c>
      <c r="E9" s="95">
        <v>49838</v>
      </c>
    </row>
    <row r="10" spans="1:5" s="92" customFormat="1" ht="24.75" customHeight="1">
      <c r="A10" s="127"/>
      <c r="B10" s="127"/>
      <c r="C10"/>
      <c r="D10"/>
      <c r="E10"/>
    </row>
    <row r="11" spans="1:5" s="92" customFormat="1" ht="24.75" customHeight="1">
      <c r="A11" s="56"/>
      <c r="B11"/>
      <c r="C11"/>
      <c r="D11"/>
      <c r="E11"/>
    </row>
    <row r="12" spans="1:5" s="92" customFormat="1" ht="24.75" customHeight="1">
      <c r="A12"/>
      <c r="B12"/>
      <c r="C12"/>
      <c r="D12"/>
      <c r="E12"/>
    </row>
    <row r="13" spans="1:5" s="92" customFormat="1" ht="24.75" customHeight="1">
      <c r="A13"/>
      <c r="B13"/>
      <c r="C13"/>
      <c r="D13"/>
      <c r="E13"/>
    </row>
    <row r="14" spans="1:5" s="92" customFormat="1" ht="24.75" customHeight="1">
      <c r="A14"/>
      <c r="B14"/>
      <c r="C14"/>
      <c r="D14"/>
      <c r="E14"/>
    </row>
    <row r="15" spans="1:5" s="92" customFormat="1" ht="24.75" customHeight="1">
      <c r="A15"/>
      <c r="B15"/>
      <c r="C15"/>
      <c r="D15"/>
      <c r="E15"/>
    </row>
    <row r="16" spans="1:5" s="92" customFormat="1" ht="24.75" customHeight="1">
      <c r="A16"/>
      <c r="B16"/>
      <c r="C16"/>
      <c r="D16"/>
      <c r="E16"/>
    </row>
    <row r="17" spans="1:5" s="92" customFormat="1" ht="24.75" customHeight="1">
      <c r="A17"/>
      <c r="B17"/>
      <c r="C17"/>
      <c r="D17"/>
      <c r="E17"/>
    </row>
    <row r="18" spans="1:5" s="92" customFormat="1" ht="24.75" customHeight="1">
      <c r="A18"/>
      <c r="B18"/>
      <c r="C18"/>
      <c r="D18"/>
      <c r="E18"/>
    </row>
  </sheetData>
  <sheetProtection/>
  <mergeCells count="1">
    <mergeCell ref="A2:E2"/>
  </mergeCells>
  <printOptions horizontalCentered="1"/>
  <pageMargins left="0.38958333333333334" right="0.38958333333333334" top="0.7895833333333333" bottom="0.9798611111111111" header="0.5097222222222222" footer="0.5097222222222222"/>
  <pageSetup horizontalDpi="600" verticalDpi="600" orientation="portrait" paperSize="9"/>
</worksheet>
</file>

<file path=xl/worksheets/sheet13.xml><?xml version="1.0" encoding="utf-8"?>
<worksheet xmlns="http://schemas.openxmlformats.org/spreadsheetml/2006/main" xmlns:r="http://schemas.openxmlformats.org/officeDocument/2006/relationships">
  <sheetPr>
    <tabColor rgb="FFFF0000"/>
  </sheetPr>
  <dimension ref="A1:B21"/>
  <sheetViews>
    <sheetView workbookViewId="0" topLeftCell="A1">
      <selection activeCell="G22" sqref="G22"/>
    </sheetView>
  </sheetViews>
  <sheetFormatPr defaultColWidth="9.00390625" defaultRowHeight="14.25"/>
  <cols>
    <col min="1" max="1" width="40.625" style="0" customWidth="1"/>
    <col min="2" max="2" width="25.625" style="0" customWidth="1"/>
  </cols>
  <sheetData>
    <row r="1" ht="14.25">
      <c r="A1" s="55" t="s">
        <v>1327</v>
      </c>
    </row>
    <row r="2" spans="1:2" ht="46.5" customHeight="1">
      <c r="A2" s="57" t="s">
        <v>1328</v>
      </c>
      <c r="B2" s="57"/>
    </row>
    <row r="3" spans="1:2" ht="27" customHeight="1">
      <c r="A3" s="69"/>
      <c r="B3" s="70" t="s">
        <v>35</v>
      </c>
    </row>
    <row r="4" spans="1:2" s="55" customFormat="1" ht="24.75" customHeight="1">
      <c r="A4" s="71" t="s">
        <v>36</v>
      </c>
      <c r="B4" s="61" t="s">
        <v>37</v>
      </c>
    </row>
    <row r="5" spans="1:2" s="55" customFormat="1" ht="19.5" customHeight="1">
      <c r="A5" s="89" t="s">
        <v>1329</v>
      </c>
      <c r="B5" s="113">
        <v>1497074</v>
      </c>
    </row>
    <row r="6" spans="1:2" s="55" customFormat="1" ht="19.5" customHeight="1">
      <c r="A6" s="89" t="s">
        <v>1330</v>
      </c>
      <c r="B6" s="113">
        <v>1310185</v>
      </c>
    </row>
    <row r="7" spans="1:2" s="55" customFormat="1" ht="19.5" customHeight="1">
      <c r="A7" s="89" t="s">
        <v>1331</v>
      </c>
      <c r="B7" s="113"/>
    </row>
    <row r="8" spans="1:2" s="55" customFormat="1" ht="19.5" customHeight="1">
      <c r="A8" s="89" t="s">
        <v>1332</v>
      </c>
      <c r="B8" s="113"/>
    </row>
    <row r="9" spans="1:2" s="55" customFormat="1" ht="19.5" customHeight="1">
      <c r="A9" s="89" t="s">
        <v>1333</v>
      </c>
      <c r="B9" s="113">
        <v>85</v>
      </c>
    </row>
    <row r="10" spans="1:2" s="55" customFormat="1" ht="19.5" customHeight="1">
      <c r="A10" s="89" t="s">
        <v>1334</v>
      </c>
      <c r="B10" s="113">
        <v>11617</v>
      </c>
    </row>
    <row r="11" spans="1:2" s="55" customFormat="1" ht="19.5" customHeight="1">
      <c r="A11" s="89" t="s">
        <v>1335</v>
      </c>
      <c r="B11" s="113">
        <v>11545</v>
      </c>
    </row>
    <row r="12" spans="1:2" s="55" customFormat="1" ht="19.5" customHeight="1">
      <c r="A12" s="89" t="s">
        <v>1336</v>
      </c>
      <c r="B12" s="113"/>
    </row>
    <row r="13" spans="1:2" s="55" customFormat="1" ht="19.5" customHeight="1">
      <c r="A13" s="89" t="s">
        <v>1337</v>
      </c>
      <c r="B13" s="113"/>
    </row>
    <row r="14" spans="1:2" s="55" customFormat="1" ht="19.5" customHeight="1">
      <c r="A14" s="89" t="s">
        <v>1338</v>
      </c>
      <c r="B14" s="113">
        <v>163642</v>
      </c>
    </row>
    <row r="15" spans="1:2" s="55" customFormat="1" ht="19.5" customHeight="1">
      <c r="A15" s="89" t="s">
        <v>1339</v>
      </c>
      <c r="B15" s="113">
        <v>817350</v>
      </c>
    </row>
    <row r="16" spans="1:2" s="55" customFormat="1" ht="19.5" customHeight="1">
      <c r="A16" s="89" t="s">
        <v>1340</v>
      </c>
      <c r="B16" s="113">
        <v>57776</v>
      </c>
    </row>
    <row r="17" spans="1:2" s="55" customFormat="1" ht="19.5" customHeight="1">
      <c r="A17" s="89" t="s">
        <v>1341</v>
      </c>
      <c r="B17" s="113">
        <v>129339</v>
      </c>
    </row>
    <row r="18" spans="1:2" s="55" customFormat="1" ht="19.5" customHeight="1">
      <c r="A18" s="89" t="s">
        <v>1342</v>
      </c>
      <c r="B18" s="113">
        <v>296516</v>
      </c>
    </row>
    <row r="19" spans="1:2" s="55" customFormat="1" ht="24.75" customHeight="1">
      <c r="A19" s="75" t="s">
        <v>1343</v>
      </c>
      <c r="B19" s="68">
        <f>B5+B15+B16+B17+B18</f>
        <v>2798055</v>
      </c>
    </row>
    <row r="20" spans="1:2" ht="30" customHeight="1">
      <c r="A20" s="44"/>
      <c r="B20" s="44"/>
    </row>
    <row r="21" spans="1:2" ht="30" customHeight="1">
      <c r="A21" s="44"/>
      <c r="B21" s="44"/>
    </row>
    <row r="22" ht="30" customHeight="1"/>
    <row r="23" ht="30" customHeight="1"/>
    <row r="24" ht="30" customHeight="1"/>
    <row r="25" ht="30" customHeight="1"/>
    <row r="26" ht="30" customHeight="1"/>
  </sheetData>
  <sheetProtection/>
  <mergeCells count="1">
    <mergeCell ref="A2:B2"/>
  </mergeCells>
  <printOptions horizontalCentered="1"/>
  <pageMargins left="0.75" right="0.75" top="0.9798611111111111" bottom="0.9798611111111111" header="0.5097222222222222" footer="0.5097222222222222"/>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tabColor rgb="FFFF0000"/>
  </sheetPr>
  <dimension ref="A1:C272"/>
  <sheetViews>
    <sheetView workbookViewId="0" topLeftCell="A1">
      <selection activeCell="D276" sqref="D276"/>
    </sheetView>
  </sheetViews>
  <sheetFormatPr defaultColWidth="9.00390625" defaultRowHeight="14.25"/>
  <cols>
    <col min="2" max="2" width="59.00390625" style="0" customWidth="1"/>
    <col min="3" max="3" width="25.625" style="120" customWidth="1"/>
    <col min="4" max="4" width="33.125" style="0" customWidth="1"/>
  </cols>
  <sheetData>
    <row r="1" spans="1:2" ht="14.25">
      <c r="A1" s="55" t="s">
        <v>1344</v>
      </c>
      <c r="B1" s="55"/>
    </row>
    <row r="2" spans="2:3" ht="30.75" customHeight="1">
      <c r="B2" s="57" t="s">
        <v>1345</v>
      </c>
      <c r="C2" s="57"/>
    </row>
    <row r="3" spans="2:3" ht="18.75" customHeight="1">
      <c r="B3" s="58"/>
      <c r="C3" s="59" t="s">
        <v>35</v>
      </c>
    </row>
    <row r="4" spans="1:3" ht="24.75" customHeight="1">
      <c r="A4" s="71" t="s">
        <v>114</v>
      </c>
      <c r="B4" s="71" t="s">
        <v>36</v>
      </c>
      <c r="C4" s="61" t="s">
        <v>37</v>
      </c>
    </row>
    <row r="5" spans="2:3" ht="19.5" customHeight="1">
      <c r="B5" s="86" t="s">
        <v>1346</v>
      </c>
      <c r="C5" s="113">
        <v>2312975</v>
      </c>
    </row>
    <row r="6" spans="1:3" ht="19.5" customHeight="1">
      <c r="A6" s="121">
        <v>206</v>
      </c>
      <c r="B6" s="106" t="s">
        <v>396</v>
      </c>
      <c r="C6" s="113">
        <v>0</v>
      </c>
    </row>
    <row r="7" spans="1:3" ht="19.5" customHeight="1">
      <c r="A7" s="121">
        <v>20610</v>
      </c>
      <c r="B7" s="106" t="s">
        <v>1347</v>
      </c>
      <c r="C7" s="113">
        <v>0</v>
      </c>
    </row>
    <row r="8" spans="1:3" ht="19.5" customHeight="1">
      <c r="A8" s="121">
        <v>2061001</v>
      </c>
      <c r="B8" s="108" t="s">
        <v>1348</v>
      </c>
      <c r="C8" s="113">
        <v>0</v>
      </c>
    </row>
    <row r="9" spans="1:3" ht="19.5" customHeight="1">
      <c r="A9" s="121">
        <v>2061002</v>
      </c>
      <c r="B9" s="108" t="s">
        <v>1349</v>
      </c>
      <c r="C9" s="113">
        <v>0</v>
      </c>
    </row>
    <row r="10" spans="1:3" ht="19.5" customHeight="1">
      <c r="A10" s="121">
        <v>2061003</v>
      </c>
      <c r="B10" s="108" t="s">
        <v>1350</v>
      </c>
      <c r="C10" s="113">
        <v>0</v>
      </c>
    </row>
    <row r="11" spans="1:3" ht="19.5" customHeight="1">
      <c r="A11" s="121">
        <v>2061004</v>
      </c>
      <c r="B11" s="108" t="s">
        <v>1351</v>
      </c>
      <c r="C11" s="113">
        <v>0</v>
      </c>
    </row>
    <row r="12" spans="1:3" ht="19.5" customHeight="1">
      <c r="A12" s="121">
        <v>2061005</v>
      </c>
      <c r="B12" s="108" t="s">
        <v>1352</v>
      </c>
      <c r="C12" s="113">
        <v>0</v>
      </c>
    </row>
    <row r="13" spans="1:3" ht="19.5" customHeight="1">
      <c r="A13" s="121">
        <v>2061099</v>
      </c>
      <c r="B13" s="108" t="s">
        <v>1353</v>
      </c>
      <c r="C13" s="113">
        <v>0</v>
      </c>
    </row>
    <row r="14" spans="1:3" ht="19.5" customHeight="1">
      <c r="A14" s="121">
        <v>207</v>
      </c>
      <c r="B14" s="106" t="s">
        <v>445</v>
      </c>
      <c r="C14" s="113">
        <v>151</v>
      </c>
    </row>
    <row r="15" spans="1:3" s="112" customFormat="1" ht="17.25" customHeight="1">
      <c r="A15" s="121">
        <v>20707</v>
      </c>
      <c r="B15" s="106" t="s">
        <v>1354</v>
      </c>
      <c r="C15" s="113">
        <v>151</v>
      </c>
    </row>
    <row r="16" spans="1:3" s="112" customFormat="1" ht="17.25" customHeight="1">
      <c r="A16" s="121">
        <v>2070701</v>
      </c>
      <c r="B16" s="108" t="s">
        <v>1355</v>
      </c>
      <c r="C16" s="113">
        <v>2</v>
      </c>
    </row>
    <row r="17" spans="1:3" s="112" customFormat="1" ht="17.25" customHeight="1">
      <c r="A17" s="121">
        <v>2070702</v>
      </c>
      <c r="B17" s="108" t="s">
        <v>1356</v>
      </c>
      <c r="C17" s="113">
        <v>0</v>
      </c>
    </row>
    <row r="18" spans="1:3" ht="19.5" customHeight="1">
      <c r="A18" s="121">
        <v>2070703</v>
      </c>
      <c r="B18" s="108" t="s">
        <v>1357</v>
      </c>
      <c r="C18" s="113">
        <v>0</v>
      </c>
    </row>
    <row r="19" spans="1:3" s="112" customFormat="1" ht="17.25" customHeight="1">
      <c r="A19" s="121">
        <v>2070704</v>
      </c>
      <c r="B19" s="108" t="s">
        <v>1358</v>
      </c>
      <c r="C19" s="113">
        <v>0</v>
      </c>
    </row>
    <row r="20" spans="1:3" s="112" customFormat="1" ht="17.25" customHeight="1">
      <c r="A20" s="121">
        <v>2070799</v>
      </c>
      <c r="B20" s="108" t="s">
        <v>1359</v>
      </c>
      <c r="C20" s="113">
        <v>149</v>
      </c>
    </row>
    <row r="21" spans="1:3" ht="19.5" customHeight="1">
      <c r="A21" s="121">
        <v>20709</v>
      </c>
      <c r="B21" s="106" t="s">
        <v>1360</v>
      </c>
      <c r="C21" s="113">
        <v>0</v>
      </c>
    </row>
    <row r="22" spans="1:3" ht="19.5" customHeight="1">
      <c r="A22" s="121">
        <v>2070901</v>
      </c>
      <c r="B22" s="108" t="s">
        <v>1361</v>
      </c>
      <c r="C22" s="113">
        <v>0</v>
      </c>
    </row>
    <row r="23" spans="1:3" s="112" customFormat="1" ht="17.25" customHeight="1">
      <c r="A23" s="121">
        <v>2070902</v>
      </c>
      <c r="B23" s="108" t="s">
        <v>1362</v>
      </c>
      <c r="C23" s="113">
        <v>0</v>
      </c>
    </row>
    <row r="24" spans="1:3" s="112" customFormat="1" ht="17.25" customHeight="1">
      <c r="A24" s="121">
        <v>2070903</v>
      </c>
      <c r="B24" s="108" t="s">
        <v>1363</v>
      </c>
      <c r="C24" s="113">
        <v>0</v>
      </c>
    </row>
    <row r="25" spans="1:3" s="112" customFormat="1" ht="17.25" customHeight="1">
      <c r="A25" s="121">
        <v>2070904</v>
      </c>
      <c r="B25" s="108" t="s">
        <v>1364</v>
      </c>
      <c r="C25" s="113">
        <v>0</v>
      </c>
    </row>
    <row r="26" spans="1:3" s="112" customFormat="1" ht="17.25" customHeight="1">
      <c r="A26" s="121">
        <v>2070999</v>
      </c>
      <c r="B26" s="108" t="s">
        <v>1365</v>
      </c>
      <c r="C26" s="113">
        <v>0</v>
      </c>
    </row>
    <row r="27" spans="1:3" s="112" customFormat="1" ht="17.25" customHeight="1">
      <c r="A27" s="121">
        <v>20710</v>
      </c>
      <c r="B27" s="106" t="s">
        <v>1366</v>
      </c>
      <c r="C27" s="113">
        <v>0</v>
      </c>
    </row>
    <row r="28" spans="1:3" s="112" customFormat="1" ht="17.25" customHeight="1">
      <c r="A28" s="121">
        <v>2071001</v>
      </c>
      <c r="B28" s="108" t="s">
        <v>1367</v>
      </c>
      <c r="C28" s="113">
        <v>0</v>
      </c>
    </row>
    <row r="29" spans="1:3" s="112" customFormat="1" ht="17.25" customHeight="1">
      <c r="A29" s="121">
        <v>2071099</v>
      </c>
      <c r="B29" s="108" t="s">
        <v>1368</v>
      </c>
      <c r="C29" s="113">
        <v>0</v>
      </c>
    </row>
    <row r="30" spans="1:3" s="112" customFormat="1" ht="17.25" customHeight="1">
      <c r="A30" s="121">
        <v>208</v>
      </c>
      <c r="B30" s="106" t="s">
        <v>487</v>
      </c>
      <c r="C30" s="113">
        <v>28066</v>
      </c>
    </row>
    <row r="31" spans="1:3" s="112" customFormat="1" ht="17.25" customHeight="1">
      <c r="A31" s="121">
        <v>20822</v>
      </c>
      <c r="B31" s="106" t="s">
        <v>1369</v>
      </c>
      <c r="C31" s="113">
        <v>27968</v>
      </c>
    </row>
    <row r="32" spans="1:3" s="112" customFormat="1" ht="17.25" customHeight="1">
      <c r="A32" s="121">
        <v>2082201</v>
      </c>
      <c r="B32" s="108" t="s">
        <v>1370</v>
      </c>
      <c r="C32" s="113">
        <v>13834</v>
      </c>
    </row>
    <row r="33" spans="1:3" s="112" customFormat="1" ht="17.25" customHeight="1">
      <c r="A33" s="121">
        <v>2082202</v>
      </c>
      <c r="B33" s="108" t="s">
        <v>1371</v>
      </c>
      <c r="C33" s="113">
        <v>14134</v>
      </c>
    </row>
    <row r="34" spans="1:3" s="112" customFormat="1" ht="17.25" customHeight="1">
      <c r="A34" s="121">
        <v>2082299</v>
      </c>
      <c r="B34" s="108" t="s">
        <v>1372</v>
      </c>
      <c r="C34" s="113">
        <v>0</v>
      </c>
    </row>
    <row r="35" spans="1:3" ht="19.5" customHeight="1">
      <c r="A35" s="121">
        <v>20823</v>
      </c>
      <c r="B35" s="106" t="s">
        <v>1373</v>
      </c>
      <c r="C35" s="113">
        <v>98</v>
      </c>
    </row>
    <row r="36" spans="1:3" s="112" customFormat="1" ht="17.25" customHeight="1">
      <c r="A36" s="121">
        <v>2082301</v>
      </c>
      <c r="B36" s="108" t="s">
        <v>1370</v>
      </c>
      <c r="C36" s="90">
        <v>0</v>
      </c>
    </row>
    <row r="37" spans="1:3" ht="19.5" customHeight="1">
      <c r="A37" s="121">
        <v>2082302</v>
      </c>
      <c r="B37" s="108" t="s">
        <v>1371</v>
      </c>
      <c r="C37" s="113">
        <v>98</v>
      </c>
    </row>
    <row r="38" spans="1:3" ht="19.5" customHeight="1">
      <c r="A38" s="121">
        <v>2082399</v>
      </c>
      <c r="B38" s="108" t="s">
        <v>1374</v>
      </c>
      <c r="C38" s="113">
        <v>0</v>
      </c>
    </row>
    <row r="39" spans="1:3" s="112" customFormat="1" ht="17.25" customHeight="1">
      <c r="A39" s="121">
        <v>20829</v>
      </c>
      <c r="B39" s="106" t="s">
        <v>1375</v>
      </c>
      <c r="C39" s="113">
        <v>0</v>
      </c>
    </row>
    <row r="40" spans="1:3" s="112" customFormat="1" ht="17.25" customHeight="1">
      <c r="A40" s="121">
        <v>2082901</v>
      </c>
      <c r="B40" s="108" t="s">
        <v>1371</v>
      </c>
      <c r="C40" s="113">
        <v>0</v>
      </c>
    </row>
    <row r="41" spans="1:3" s="112" customFormat="1" ht="17.25" customHeight="1">
      <c r="A41" s="121">
        <v>2082999</v>
      </c>
      <c r="B41" s="108" t="s">
        <v>1376</v>
      </c>
      <c r="C41" s="113">
        <v>0</v>
      </c>
    </row>
    <row r="42" spans="1:3" s="112" customFormat="1" ht="17.25" customHeight="1">
      <c r="A42" s="121">
        <v>211</v>
      </c>
      <c r="B42" s="106" t="s">
        <v>659</v>
      </c>
      <c r="C42" s="113">
        <v>0</v>
      </c>
    </row>
    <row r="43" spans="1:3" ht="19.5" customHeight="1">
      <c r="A43" s="121">
        <v>21160</v>
      </c>
      <c r="B43" s="106" t="s">
        <v>1377</v>
      </c>
      <c r="C43" s="113">
        <v>0</v>
      </c>
    </row>
    <row r="44" spans="1:3" s="112" customFormat="1" ht="17.25" customHeight="1">
      <c r="A44" s="121">
        <v>2116001</v>
      </c>
      <c r="B44" s="108" t="s">
        <v>1378</v>
      </c>
      <c r="C44" s="113">
        <v>0</v>
      </c>
    </row>
    <row r="45" spans="1:3" s="112" customFormat="1" ht="17.25" customHeight="1">
      <c r="A45" s="121">
        <v>2116002</v>
      </c>
      <c r="B45" s="108" t="s">
        <v>1379</v>
      </c>
      <c r="C45" s="113">
        <v>0</v>
      </c>
    </row>
    <row r="46" spans="1:3" s="112" customFormat="1" ht="17.25" customHeight="1">
      <c r="A46" s="121">
        <v>2116003</v>
      </c>
      <c r="B46" s="108" t="s">
        <v>1380</v>
      </c>
      <c r="C46" s="113">
        <v>0</v>
      </c>
    </row>
    <row r="47" spans="1:3" ht="19.5" customHeight="1">
      <c r="A47" s="121">
        <v>2116099</v>
      </c>
      <c r="B47" s="108" t="s">
        <v>1381</v>
      </c>
      <c r="C47" s="113">
        <v>0</v>
      </c>
    </row>
    <row r="48" spans="1:3" s="112" customFormat="1" ht="17.25" customHeight="1">
      <c r="A48" s="121">
        <v>21161</v>
      </c>
      <c r="B48" s="106" t="s">
        <v>1382</v>
      </c>
      <c r="C48" s="113">
        <v>0</v>
      </c>
    </row>
    <row r="49" spans="1:3" s="112" customFormat="1" ht="17.25" customHeight="1">
      <c r="A49" s="121">
        <v>2116101</v>
      </c>
      <c r="B49" s="108" t="s">
        <v>1383</v>
      </c>
      <c r="C49" s="113">
        <v>0</v>
      </c>
    </row>
    <row r="50" spans="1:3" ht="19.5" customHeight="1">
      <c r="A50" s="121">
        <v>2116102</v>
      </c>
      <c r="B50" s="108" t="s">
        <v>1384</v>
      </c>
      <c r="C50" s="113">
        <v>0</v>
      </c>
    </row>
    <row r="51" spans="1:3" s="112" customFormat="1" ht="17.25" customHeight="1">
      <c r="A51" s="121">
        <v>2116103</v>
      </c>
      <c r="B51" s="108" t="s">
        <v>1385</v>
      </c>
      <c r="C51" s="113">
        <v>0</v>
      </c>
    </row>
    <row r="52" spans="1:3" s="112" customFormat="1" ht="17.25" customHeight="1">
      <c r="A52" s="121">
        <v>2116104</v>
      </c>
      <c r="B52" s="108" t="s">
        <v>1386</v>
      </c>
      <c r="C52" s="113">
        <v>0</v>
      </c>
    </row>
    <row r="53" spans="1:3" ht="19.5" customHeight="1">
      <c r="A53" s="121">
        <v>212</v>
      </c>
      <c r="B53" s="106" t="s">
        <v>728</v>
      </c>
      <c r="C53" s="113">
        <v>1414376</v>
      </c>
    </row>
    <row r="54" spans="1:3" ht="19.5" customHeight="1">
      <c r="A54" s="121">
        <v>21208</v>
      </c>
      <c r="B54" s="106" t="s">
        <v>1387</v>
      </c>
      <c r="C54" s="113">
        <v>1295170</v>
      </c>
    </row>
    <row r="55" spans="1:3" s="112" customFormat="1" ht="17.25" customHeight="1">
      <c r="A55" s="121">
        <v>2120801</v>
      </c>
      <c r="B55" s="108" t="s">
        <v>1388</v>
      </c>
      <c r="C55" s="113">
        <v>251354</v>
      </c>
    </row>
    <row r="56" spans="1:3" s="112" customFormat="1" ht="17.25" customHeight="1">
      <c r="A56" s="121">
        <v>2120802</v>
      </c>
      <c r="B56" s="108" t="s">
        <v>1389</v>
      </c>
      <c r="C56" s="113">
        <v>76755</v>
      </c>
    </row>
    <row r="57" spans="1:3" s="112" customFormat="1" ht="17.25" customHeight="1">
      <c r="A57" s="121">
        <v>2120803</v>
      </c>
      <c r="B57" s="108" t="s">
        <v>1390</v>
      </c>
      <c r="C57" s="113">
        <v>112895</v>
      </c>
    </row>
    <row r="58" spans="1:3" ht="19.5" customHeight="1">
      <c r="A58" s="121">
        <v>2120804</v>
      </c>
      <c r="B58" s="108" t="s">
        <v>1391</v>
      </c>
      <c r="C58" s="113">
        <v>44223</v>
      </c>
    </row>
    <row r="59" spans="1:3" ht="19.5" customHeight="1">
      <c r="A59" s="121">
        <v>2120805</v>
      </c>
      <c r="B59" s="108" t="s">
        <v>1392</v>
      </c>
      <c r="C59" s="113">
        <v>1253</v>
      </c>
    </row>
    <row r="60" spans="1:3" s="112" customFormat="1" ht="17.25" customHeight="1">
      <c r="A60" s="121">
        <v>2120806</v>
      </c>
      <c r="B60" s="108" t="s">
        <v>1393</v>
      </c>
      <c r="C60" s="113">
        <v>9393</v>
      </c>
    </row>
    <row r="61" spans="1:3" s="112" customFormat="1" ht="17.25" customHeight="1">
      <c r="A61" s="121">
        <v>2120807</v>
      </c>
      <c r="B61" s="108" t="s">
        <v>1394</v>
      </c>
      <c r="C61" s="113">
        <v>0</v>
      </c>
    </row>
    <row r="62" spans="1:3" s="112" customFormat="1" ht="17.25" customHeight="1">
      <c r="A62" s="121">
        <v>2120809</v>
      </c>
      <c r="B62" s="108" t="s">
        <v>1395</v>
      </c>
      <c r="C62" s="113">
        <v>0</v>
      </c>
    </row>
    <row r="63" spans="1:3" s="112" customFormat="1" ht="17.25" customHeight="1">
      <c r="A63" s="121">
        <v>2120810</v>
      </c>
      <c r="B63" s="108" t="s">
        <v>1396</v>
      </c>
      <c r="C63" s="113">
        <v>2045</v>
      </c>
    </row>
    <row r="64" spans="1:3" ht="19.5" customHeight="1">
      <c r="A64" s="121">
        <v>2120811</v>
      </c>
      <c r="B64" s="108" t="s">
        <v>1397</v>
      </c>
      <c r="C64" s="113">
        <v>0</v>
      </c>
    </row>
    <row r="65" spans="1:3" ht="19.5" customHeight="1">
      <c r="A65" s="121">
        <v>2120813</v>
      </c>
      <c r="B65" s="108" t="s">
        <v>1027</v>
      </c>
      <c r="C65" s="113">
        <v>0</v>
      </c>
    </row>
    <row r="66" spans="1:3" ht="19.5" customHeight="1">
      <c r="A66" s="121">
        <v>2120814</v>
      </c>
      <c r="B66" s="108" t="s">
        <v>1398</v>
      </c>
      <c r="C66" s="113">
        <v>8326</v>
      </c>
    </row>
    <row r="67" spans="1:3" ht="19.5" customHeight="1">
      <c r="A67" s="121">
        <v>2120815</v>
      </c>
      <c r="B67" s="106" t="s">
        <v>1399</v>
      </c>
      <c r="C67" s="113">
        <v>34453</v>
      </c>
    </row>
    <row r="68" spans="1:3" ht="19.5" customHeight="1">
      <c r="A68" s="121">
        <v>2120816</v>
      </c>
      <c r="B68" s="108" t="s">
        <v>1400</v>
      </c>
      <c r="C68" s="113">
        <v>2165</v>
      </c>
    </row>
    <row r="69" spans="1:3" ht="19.5" customHeight="1">
      <c r="A69" s="121">
        <v>2120899</v>
      </c>
      <c r="B69" s="108" t="s">
        <v>1401</v>
      </c>
      <c r="C69" s="113">
        <v>752308</v>
      </c>
    </row>
    <row r="70" spans="1:3" s="112" customFormat="1" ht="17.25" customHeight="1">
      <c r="A70" s="121">
        <v>21210</v>
      </c>
      <c r="B70" s="108" t="s">
        <v>1402</v>
      </c>
      <c r="C70" s="113">
        <v>0</v>
      </c>
    </row>
    <row r="71" spans="1:3" s="112" customFormat="1" ht="17.25" customHeight="1">
      <c r="A71" s="121">
        <v>2121001</v>
      </c>
      <c r="B71" s="106" t="s">
        <v>1388</v>
      </c>
      <c r="C71" s="113">
        <v>0</v>
      </c>
    </row>
    <row r="72" spans="1:3" ht="19.5" customHeight="1">
      <c r="A72" s="121">
        <v>2121002</v>
      </c>
      <c r="B72" s="106" t="s">
        <v>1389</v>
      </c>
      <c r="C72" s="113">
        <v>0</v>
      </c>
    </row>
    <row r="73" spans="1:3" s="112" customFormat="1" ht="17.25" customHeight="1">
      <c r="A73" s="121">
        <v>2121099</v>
      </c>
      <c r="B73" s="108" t="s">
        <v>1403</v>
      </c>
      <c r="C73" s="113">
        <v>0</v>
      </c>
    </row>
    <row r="74" spans="1:3" ht="19.5" customHeight="1">
      <c r="A74" s="121">
        <v>21211</v>
      </c>
      <c r="B74" s="108" t="s">
        <v>1404</v>
      </c>
      <c r="C74" s="113">
        <v>18</v>
      </c>
    </row>
    <row r="75" spans="1:3" ht="19.5" customHeight="1">
      <c r="A75" s="121">
        <v>21213</v>
      </c>
      <c r="B75" s="108" t="s">
        <v>1405</v>
      </c>
      <c r="C75" s="113">
        <v>12524</v>
      </c>
    </row>
    <row r="76" spans="1:3" s="112" customFormat="1" ht="17.25" customHeight="1">
      <c r="A76" s="121">
        <v>2121301</v>
      </c>
      <c r="B76" s="108" t="s">
        <v>1406</v>
      </c>
      <c r="C76" s="113">
        <v>557</v>
      </c>
    </row>
    <row r="77" spans="1:3" s="112" customFormat="1" ht="17.25" customHeight="1">
      <c r="A77" s="121">
        <v>2121302</v>
      </c>
      <c r="B77" s="108" t="s">
        <v>1407</v>
      </c>
      <c r="C77" s="113">
        <v>0</v>
      </c>
    </row>
    <row r="78" spans="1:3" s="112" customFormat="1" ht="17.25" customHeight="1">
      <c r="A78" s="121">
        <v>2121303</v>
      </c>
      <c r="B78" s="106" t="s">
        <v>1408</v>
      </c>
      <c r="C78" s="113">
        <v>0</v>
      </c>
    </row>
    <row r="79" spans="1:3" ht="19.5" customHeight="1">
      <c r="A79" s="121">
        <v>2121304</v>
      </c>
      <c r="B79" s="108" t="s">
        <v>1409</v>
      </c>
      <c r="C79" s="113">
        <v>0</v>
      </c>
    </row>
    <row r="80" spans="1:3" s="112" customFormat="1" ht="17.25" customHeight="1">
      <c r="A80" s="121">
        <v>2121399</v>
      </c>
      <c r="B80" s="108" t="s">
        <v>1410</v>
      </c>
      <c r="C80" s="113">
        <v>11967</v>
      </c>
    </row>
    <row r="81" spans="1:3" s="112" customFormat="1" ht="17.25" customHeight="1">
      <c r="A81" s="121">
        <v>21214</v>
      </c>
      <c r="B81" s="108" t="s">
        <v>1411</v>
      </c>
      <c r="C81" s="113">
        <v>9664</v>
      </c>
    </row>
    <row r="82" spans="1:3" s="112" customFormat="1" ht="17.25" customHeight="1">
      <c r="A82" s="121">
        <v>2121401</v>
      </c>
      <c r="B82" s="106" t="s">
        <v>1412</v>
      </c>
      <c r="C82" s="113">
        <v>8763</v>
      </c>
    </row>
    <row r="83" spans="1:3" s="112" customFormat="1" ht="17.25" customHeight="1">
      <c r="A83" s="121">
        <v>2121402</v>
      </c>
      <c r="B83" s="108" t="s">
        <v>1413</v>
      </c>
      <c r="C83" s="113">
        <v>184</v>
      </c>
    </row>
    <row r="84" spans="1:3" s="112" customFormat="1" ht="17.25" customHeight="1">
      <c r="A84" s="121">
        <v>2121499</v>
      </c>
      <c r="B84" s="108" t="s">
        <v>1414</v>
      </c>
      <c r="C84" s="113">
        <v>717</v>
      </c>
    </row>
    <row r="85" spans="1:3" ht="19.5" customHeight="1">
      <c r="A85" s="121">
        <v>21215</v>
      </c>
      <c r="B85" s="108" t="s">
        <v>1415</v>
      </c>
      <c r="C85" s="113">
        <v>0</v>
      </c>
    </row>
    <row r="86" spans="1:3" s="112" customFormat="1" ht="17.25" customHeight="1">
      <c r="A86" s="121">
        <v>2121501</v>
      </c>
      <c r="B86" s="106" t="s">
        <v>1416</v>
      </c>
      <c r="C86" s="113">
        <v>0</v>
      </c>
    </row>
    <row r="87" spans="1:3" s="112" customFormat="1" ht="17.25" customHeight="1">
      <c r="A87" s="121">
        <v>2121502</v>
      </c>
      <c r="B87" s="108" t="s">
        <v>1417</v>
      </c>
      <c r="C87" s="113">
        <v>0</v>
      </c>
    </row>
    <row r="88" spans="1:3" s="112" customFormat="1" ht="17.25" customHeight="1">
      <c r="A88" s="121">
        <v>2121599</v>
      </c>
      <c r="B88" s="108" t="s">
        <v>1418</v>
      </c>
      <c r="C88" s="113">
        <v>0</v>
      </c>
    </row>
    <row r="89" spans="1:3" s="112" customFormat="1" ht="17.25" customHeight="1">
      <c r="A89" s="121">
        <v>21216</v>
      </c>
      <c r="B89" s="108" t="s">
        <v>1419</v>
      </c>
      <c r="C89" s="113">
        <v>0</v>
      </c>
    </row>
    <row r="90" spans="1:3" s="112" customFormat="1" ht="17.25" customHeight="1">
      <c r="A90" s="121">
        <v>2121601</v>
      </c>
      <c r="B90" s="106" t="s">
        <v>1416</v>
      </c>
      <c r="C90" s="113">
        <v>0</v>
      </c>
    </row>
    <row r="91" spans="1:3" s="112" customFormat="1" ht="17.25" customHeight="1">
      <c r="A91" s="121">
        <v>2121602</v>
      </c>
      <c r="B91" s="108" t="s">
        <v>1417</v>
      </c>
      <c r="C91" s="113">
        <v>0</v>
      </c>
    </row>
    <row r="92" spans="1:3" s="112" customFormat="1" ht="17.25" customHeight="1">
      <c r="A92" s="121">
        <v>2121699</v>
      </c>
      <c r="B92" s="108" t="s">
        <v>1420</v>
      </c>
      <c r="C92" s="113">
        <v>0</v>
      </c>
    </row>
    <row r="93" spans="1:3" s="112" customFormat="1" ht="17.25" customHeight="1">
      <c r="A93" s="121">
        <v>21217</v>
      </c>
      <c r="B93" s="108" t="s">
        <v>1421</v>
      </c>
      <c r="C93" s="113">
        <v>0</v>
      </c>
    </row>
    <row r="94" spans="1:3" ht="19.5" customHeight="1">
      <c r="A94" s="121">
        <v>2121701</v>
      </c>
      <c r="B94" s="108" t="s">
        <v>1422</v>
      </c>
      <c r="C94" s="113">
        <v>0</v>
      </c>
    </row>
    <row r="95" spans="1:3" s="112" customFormat="1" ht="17.25" customHeight="1">
      <c r="A95" s="121">
        <v>2121702</v>
      </c>
      <c r="B95" s="108" t="s">
        <v>1423</v>
      </c>
      <c r="C95" s="113">
        <v>0</v>
      </c>
    </row>
    <row r="96" spans="1:3" s="112" customFormat="1" ht="17.25" customHeight="1">
      <c r="A96" s="121">
        <v>2121703</v>
      </c>
      <c r="B96" s="106" t="s">
        <v>1424</v>
      </c>
      <c r="C96" s="113">
        <v>0</v>
      </c>
    </row>
    <row r="97" spans="1:3" s="112" customFormat="1" ht="17.25" customHeight="1">
      <c r="A97" s="121">
        <v>2121704</v>
      </c>
      <c r="B97" s="108" t="s">
        <v>1425</v>
      </c>
      <c r="C97" s="113">
        <v>0</v>
      </c>
    </row>
    <row r="98" spans="1:3" s="112" customFormat="1" ht="17.25" customHeight="1">
      <c r="A98" s="121">
        <v>2121799</v>
      </c>
      <c r="B98" s="108" t="s">
        <v>1426</v>
      </c>
      <c r="C98" s="113">
        <v>0</v>
      </c>
    </row>
    <row r="99" spans="1:3" s="112" customFormat="1" ht="17.25" customHeight="1">
      <c r="A99" s="121">
        <v>21218</v>
      </c>
      <c r="B99" s="106" t="s">
        <v>1427</v>
      </c>
      <c r="C99" s="113">
        <v>0</v>
      </c>
    </row>
    <row r="100" spans="1:3" s="112" customFormat="1" ht="17.25" customHeight="1">
      <c r="A100" s="121">
        <v>2121801</v>
      </c>
      <c r="B100" s="108" t="s">
        <v>1428</v>
      </c>
      <c r="C100" s="113">
        <v>0</v>
      </c>
    </row>
    <row r="101" spans="1:3" s="112" customFormat="1" ht="17.25" customHeight="1">
      <c r="A101" s="121">
        <v>2121899</v>
      </c>
      <c r="B101" s="108" t="s">
        <v>1429</v>
      </c>
      <c r="C101" s="113">
        <v>0</v>
      </c>
    </row>
    <row r="102" spans="1:3" s="112" customFormat="1" ht="17.25" customHeight="1">
      <c r="A102" s="121">
        <v>21219</v>
      </c>
      <c r="B102" s="108" t="s">
        <v>1430</v>
      </c>
      <c r="C102" s="113">
        <v>97000</v>
      </c>
    </row>
    <row r="103" spans="1:3" s="112" customFormat="1" ht="17.25" customHeight="1">
      <c r="A103" s="121">
        <v>2121901</v>
      </c>
      <c r="B103" s="108" t="s">
        <v>1416</v>
      </c>
      <c r="C103" s="113">
        <v>0</v>
      </c>
    </row>
    <row r="104" spans="1:3" s="112" customFormat="1" ht="17.25" customHeight="1">
      <c r="A104" s="121">
        <v>2121902</v>
      </c>
      <c r="B104" s="108" t="s">
        <v>1417</v>
      </c>
      <c r="C104" s="113">
        <v>0</v>
      </c>
    </row>
    <row r="105" spans="1:3" s="112" customFormat="1" ht="17.25" customHeight="1">
      <c r="A105" s="121">
        <v>2121903</v>
      </c>
      <c r="B105" s="108" t="s">
        <v>1431</v>
      </c>
      <c r="C105" s="113">
        <v>0</v>
      </c>
    </row>
    <row r="106" spans="1:3" s="112" customFormat="1" ht="17.25" customHeight="1">
      <c r="A106" s="121">
        <v>2121904</v>
      </c>
      <c r="B106" s="108" t="s">
        <v>1432</v>
      </c>
      <c r="C106" s="113">
        <v>0</v>
      </c>
    </row>
    <row r="107" spans="1:3" s="112" customFormat="1" ht="17.25" customHeight="1">
      <c r="A107" s="121">
        <v>2121905</v>
      </c>
      <c r="B107" s="108" t="s">
        <v>1433</v>
      </c>
      <c r="C107" s="113">
        <v>0</v>
      </c>
    </row>
    <row r="108" spans="1:3" s="112" customFormat="1" ht="17.25" customHeight="1">
      <c r="A108" s="121">
        <v>2121906</v>
      </c>
      <c r="B108" s="106" t="s">
        <v>1434</v>
      </c>
      <c r="C108" s="113">
        <v>0</v>
      </c>
    </row>
    <row r="109" spans="1:3" s="112" customFormat="1" ht="17.25" customHeight="1">
      <c r="A109" s="121">
        <v>2121907</v>
      </c>
      <c r="B109" s="106" t="s">
        <v>1435</v>
      </c>
      <c r="C109" s="113">
        <v>0</v>
      </c>
    </row>
    <row r="110" spans="1:3" s="112" customFormat="1" ht="17.25" customHeight="1">
      <c r="A110" s="121">
        <v>2121999</v>
      </c>
      <c r="B110" s="108" t="s">
        <v>1436</v>
      </c>
      <c r="C110" s="113">
        <v>97000</v>
      </c>
    </row>
    <row r="111" spans="1:3" s="112" customFormat="1" ht="17.25" customHeight="1">
      <c r="A111" s="121">
        <v>213</v>
      </c>
      <c r="B111" s="108" t="s">
        <v>748</v>
      </c>
      <c r="C111" s="113">
        <v>1638</v>
      </c>
    </row>
    <row r="112" spans="1:3" s="112" customFormat="1" ht="17.25" customHeight="1">
      <c r="A112" s="121">
        <v>21366</v>
      </c>
      <c r="B112" s="108" t="s">
        <v>1437</v>
      </c>
      <c r="C112" s="113">
        <v>1525</v>
      </c>
    </row>
    <row r="113" spans="1:3" s="112" customFormat="1" ht="17.25" customHeight="1">
      <c r="A113" s="121">
        <v>2136601</v>
      </c>
      <c r="B113" s="108" t="s">
        <v>1371</v>
      </c>
      <c r="C113" s="113">
        <v>25</v>
      </c>
    </row>
    <row r="114" spans="1:3" s="112" customFormat="1" ht="17.25" customHeight="1">
      <c r="A114" s="121">
        <v>2136602</v>
      </c>
      <c r="B114" s="106" t="s">
        <v>1438</v>
      </c>
      <c r="C114" s="113">
        <v>0</v>
      </c>
    </row>
    <row r="115" spans="1:3" s="112" customFormat="1" ht="17.25" customHeight="1">
      <c r="A115" s="121">
        <v>2136603</v>
      </c>
      <c r="B115" s="108" t="s">
        <v>1439</v>
      </c>
      <c r="C115" s="113">
        <v>0</v>
      </c>
    </row>
    <row r="116" spans="1:3" s="112" customFormat="1" ht="17.25" customHeight="1">
      <c r="A116" s="121">
        <v>2136699</v>
      </c>
      <c r="B116" s="108" t="s">
        <v>1440</v>
      </c>
      <c r="C116" s="113">
        <v>1500</v>
      </c>
    </row>
    <row r="117" spans="1:3" s="112" customFormat="1" ht="17.25" customHeight="1">
      <c r="A117" s="121">
        <v>21367</v>
      </c>
      <c r="B117" s="108" t="s">
        <v>1441</v>
      </c>
      <c r="C117" s="113">
        <v>0</v>
      </c>
    </row>
    <row r="118" spans="1:3" s="112" customFormat="1" ht="17.25" customHeight="1">
      <c r="A118" s="121">
        <v>2136701</v>
      </c>
      <c r="B118" s="108" t="s">
        <v>1371</v>
      </c>
      <c r="C118" s="113">
        <v>0</v>
      </c>
    </row>
    <row r="119" spans="1:3" s="112" customFormat="1" ht="17.25" customHeight="1">
      <c r="A119" s="121">
        <v>2136702</v>
      </c>
      <c r="B119" s="106" t="s">
        <v>1438</v>
      </c>
      <c r="C119" s="113">
        <v>0</v>
      </c>
    </row>
    <row r="120" spans="1:3" s="112" customFormat="1" ht="17.25" customHeight="1">
      <c r="A120" s="121">
        <v>2136703</v>
      </c>
      <c r="B120" s="108" t="s">
        <v>1442</v>
      </c>
      <c r="C120" s="113">
        <v>0</v>
      </c>
    </row>
    <row r="121" spans="1:3" s="112" customFormat="1" ht="17.25" customHeight="1">
      <c r="A121" s="121">
        <v>2136799</v>
      </c>
      <c r="B121" s="108" t="s">
        <v>1443</v>
      </c>
      <c r="C121" s="113">
        <v>0</v>
      </c>
    </row>
    <row r="122" spans="1:3" s="112" customFormat="1" ht="17.25" customHeight="1">
      <c r="A122" s="121">
        <v>21369</v>
      </c>
      <c r="B122" s="108" t="s">
        <v>1444</v>
      </c>
      <c r="C122" s="113">
        <v>113</v>
      </c>
    </row>
    <row r="123" spans="1:3" s="112" customFormat="1" ht="17.25" customHeight="1">
      <c r="A123" s="121">
        <v>2136901</v>
      </c>
      <c r="B123" s="108" t="s">
        <v>810</v>
      </c>
      <c r="C123" s="113">
        <v>0</v>
      </c>
    </row>
    <row r="124" spans="1:3" s="112" customFormat="1" ht="17.25" customHeight="1">
      <c r="A124" s="121">
        <v>2136902</v>
      </c>
      <c r="B124" s="106" t="s">
        <v>1445</v>
      </c>
      <c r="C124" s="113">
        <v>113</v>
      </c>
    </row>
    <row r="125" spans="1:3" s="112" customFormat="1" ht="17.25" customHeight="1">
      <c r="A125" s="121">
        <v>2136903</v>
      </c>
      <c r="B125" s="108" t="s">
        <v>1446</v>
      </c>
      <c r="C125" s="113">
        <v>0</v>
      </c>
    </row>
    <row r="126" spans="1:3" s="112" customFormat="1" ht="17.25" customHeight="1">
      <c r="A126" s="121">
        <v>2136999</v>
      </c>
      <c r="B126" s="108" t="s">
        <v>1447</v>
      </c>
      <c r="C126" s="113">
        <v>0</v>
      </c>
    </row>
    <row r="127" spans="1:3" s="112" customFormat="1" ht="17.25" customHeight="1">
      <c r="A127" s="121">
        <v>21370</v>
      </c>
      <c r="B127" s="106" t="s">
        <v>1448</v>
      </c>
      <c r="C127" s="113">
        <v>0</v>
      </c>
    </row>
    <row r="128" spans="1:3" s="112" customFormat="1" ht="17.25" customHeight="1">
      <c r="A128" s="121">
        <v>2137001</v>
      </c>
      <c r="B128" s="108" t="s">
        <v>1449</v>
      </c>
      <c r="C128" s="113">
        <v>0</v>
      </c>
    </row>
    <row r="129" spans="1:3" s="112" customFormat="1" ht="17.25" customHeight="1">
      <c r="A129" s="121">
        <v>2137099</v>
      </c>
      <c r="B129" s="108" t="s">
        <v>1450</v>
      </c>
      <c r="C129" s="113">
        <v>0</v>
      </c>
    </row>
    <row r="130" spans="1:3" s="112" customFormat="1" ht="17.25" customHeight="1">
      <c r="A130" s="121">
        <v>21371</v>
      </c>
      <c r="B130" s="108" t="s">
        <v>1451</v>
      </c>
      <c r="C130" s="113">
        <v>0</v>
      </c>
    </row>
    <row r="131" spans="1:3" s="112" customFormat="1" ht="17.25" customHeight="1">
      <c r="A131" s="121">
        <v>2137101</v>
      </c>
      <c r="B131" s="108" t="s">
        <v>1452</v>
      </c>
      <c r="C131" s="113">
        <v>0</v>
      </c>
    </row>
    <row r="132" spans="1:3" s="112" customFormat="1" ht="17.25" customHeight="1">
      <c r="A132" s="121">
        <v>2137102</v>
      </c>
      <c r="B132" s="106" t="s">
        <v>1453</v>
      </c>
      <c r="C132" s="113">
        <v>0</v>
      </c>
    </row>
    <row r="133" spans="1:3" s="112" customFormat="1" ht="17.25" customHeight="1">
      <c r="A133" s="121">
        <v>2137103</v>
      </c>
      <c r="B133" s="106" t="s">
        <v>1454</v>
      </c>
      <c r="C133" s="113">
        <v>0</v>
      </c>
    </row>
    <row r="134" spans="1:3" s="112" customFormat="1" ht="17.25" customHeight="1">
      <c r="A134" s="121">
        <v>2137199</v>
      </c>
      <c r="B134" s="108" t="s">
        <v>1455</v>
      </c>
      <c r="C134" s="113">
        <v>0</v>
      </c>
    </row>
    <row r="135" spans="1:3" s="112" customFormat="1" ht="17.25" customHeight="1">
      <c r="A135" s="121">
        <v>214</v>
      </c>
      <c r="B135" s="108" t="s">
        <v>839</v>
      </c>
      <c r="C135" s="113">
        <v>39041</v>
      </c>
    </row>
    <row r="136" spans="1:3" s="112" customFormat="1" ht="17.25" customHeight="1">
      <c r="A136" s="121">
        <v>21460</v>
      </c>
      <c r="B136" s="108" t="s">
        <v>1456</v>
      </c>
      <c r="C136" s="113">
        <v>0</v>
      </c>
    </row>
    <row r="137" spans="1:3" s="112" customFormat="1" ht="17.25" customHeight="1">
      <c r="A137" s="121">
        <v>2146001</v>
      </c>
      <c r="B137" s="108" t="s">
        <v>841</v>
      </c>
      <c r="C137" s="113">
        <v>0</v>
      </c>
    </row>
    <row r="138" spans="1:3" s="112" customFormat="1" ht="17.25" customHeight="1">
      <c r="A138" s="121">
        <v>2146002</v>
      </c>
      <c r="B138" s="106" t="s">
        <v>842</v>
      </c>
      <c r="C138" s="113">
        <v>0</v>
      </c>
    </row>
    <row r="139" spans="1:3" s="112" customFormat="1" ht="17.25" customHeight="1">
      <c r="A139" s="121">
        <v>2146003</v>
      </c>
      <c r="B139" s="108" t="s">
        <v>1457</v>
      </c>
      <c r="C139" s="113">
        <v>0</v>
      </c>
    </row>
    <row r="140" spans="1:3" s="112" customFormat="1" ht="17.25" customHeight="1">
      <c r="A140" s="121">
        <v>2146099</v>
      </c>
      <c r="B140" s="108" t="s">
        <v>1458</v>
      </c>
      <c r="C140" s="113">
        <v>0</v>
      </c>
    </row>
    <row r="141" spans="1:3" s="112" customFormat="1" ht="17.25" customHeight="1">
      <c r="A141" s="121">
        <v>21462</v>
      </c>
      <c r="B141" s="108" t="s">
        <v>1459</v>
      </c>
      <c r="C141" s="113">
        <v>8251</v>
      </c>
    </row>
    <row r="142" spans="1:3" s="112" customFormat="1" ht="17.25" customHeight="1">
      <c r="A142" s="121">
        <v>2146201</v>
      </c>
      <c r="B142" s="108" t="s">
        <v>1457</v>
      </c>
      <c r="C142" s="113">
        <v>0</v>
      </c>
    </row>
    <row r="143" spans="1:3" s="112" customFormat="1" ht="17.25" customHeight="1">
      <c r="A143" s="121">
        <v>2146202</v>
      </c>
      <c r="B143" s="106" t="s">
        <v>1460</v>
      </c>
      <c r="C143" s="113">
        <v>0</v>
      </c>
    </row>
    <row r="144" spans="1:3" s="112" customFormat="1" ht="17.25" customHeight="1">
      <c r="A144" s="121">
        <v>2146203</v>
      </c>
      <c r="B144" s="108" t="s">
        <v>1461</v>
      </c>
      <c r="C144" s="113">
        <v>0</v>
      </c>
    </row>
    <row r="145" spans="1:3" s="112" customFormat="1" ht="17.25" customHeight="1">
      <c r="A145" s="121">
        <v>2146299</v>
      </c>
      <c r="B145" s="108" t="s">
        <v>1462</v>
      </c>
      <c r="C145" s="113">
        <v>8251</v>
      </c>
    </row>
    <row r="146" spans="1:3" s="112" customFormat="1" ht="17.25" customHeight="1">
      <c r="A146" s="121">
        <v>21464</v>
      </c>
      <c r="B146" s="108" t="s">
        <v>1463</v>
      </c>
      <c r="C146" s="113">
        <v>0</v>
      </c>
    </row>
    <row r="147" spans="1:3" s="112" customFormat="1" ht="17.25" customHeight="1">
      <c r="A147" s="121">
        <v>2146401</v>
      </c>
      <c r="B147" s="108" t="s">
        <v>1464</v>
      </c>
      <c r="C147" s="113">
        <v>0</v>
      </c>
    </row>
    <row r="148" spans="1:3" s="112" customFormat="1" ht="17.25" customHeight="1">
      <c r="A148" s="121">
        <v>2146402</v>
      </c>
      <c r="B148" s="106" t="s">
        <v>1465</v>
      </c>
      <c r="C148" s="113">
        <v>0</v>
      </c>
    </row>
    <row r="149" spans="1:3" s="112" customFormat="1" ht="17.25" customHeight="1">
      <c r="A149" s="121">
        <v>2146403</v>
      </c>
      <c r="B149" s="108" t="s">
        <v>1466</v>
      </c>
      <c r="C149" s="113">
        <v>0</v>
      </c>
    </row>
    <row r="150" spans="1:3" s="112" customFormat="1" ht="17.25" customHeight="1">
      <c r="A150" s="121">
        <v>2146404</v>
      </c>
      <c r="B150" s="108" t="s">
        <v>1467</v>
      </c>
      <c r="C150" s="113">
        <v>0</v>
      </c>
    </row>
    <row r="151" spans="1:3" s="112" customFormat="1" ht="17.25" customHeight="1">
      <c r="A151" s="121">
        <v>2146405</v>
      </c>
      <c r="B151" s="108" t="s">
        <v>1468</v>
      </c>
      <c r="C151" s="113">
        <v>0</v>
      </c>
    </row>
    <row r="152" spans="1:3" s="112" customFormat="1" ht="17.25" customHeight="1">
      <c r="A152" s="121">
        <v>2146406</v>
      </c>
      <c r="B152" s="108" t="s">
        <v>1469</v>
      </c>
      <c r="C152" s="113">
        <v>0</v>
      </c>
    </row>
    <row r="153" spans="1:3" s="112" customFormat="1" ht="17.25" customHeight="1">
      <c r="A153" s="121">
        <v>2146407</v>
      </c>
      <c r="B153" s="108" t="s">
        <v>1470</v>
      </c>
      <c r="C153" s="113">
        <v>0</v>
      </c>
    </row>
    <row r="154" spans="1:3" s="112" customFormat="1" ht="17.25" customHeight="1">
      <c r="A154" s="121">
        <v>2146499</v>
      </c>
      <c r="B154" s="108" t="s">
        <v>1471</v>
      </c>
      <c r="C154" s="113">
        <v>0</v>
      </c>
    </row>
    <row r="155" spans="1:3" s="112" customFormat="1" ht="17.25" customHeight="1">
      <c r="A155" s="121">
        <v>21468</v>
      </c>
      <c r="B155" s="108" t="s">
        <v>1472</v>
      </c>
      <c r="C155" s="113">
        <v>0</v>
      </c>
    </row>
    <row r="156" spans="1:3" s="112" customFormat="1" ht="17.25" customHeight="1">
      <c r="A156" s="121">
        <v>2146801</v>
      </c>
      <c r="B156" s="108" t="s">
        <v>1473</v>
      </c>
      <c r="C156" s="113">
        <v>0</v>
      </c>
    </row>
    <row r="157" spans="1:3" s="112" customFormat="1" ht="17.25" customHeight="1">
      <c r="A157" s="121">
        <v>2146802</v>
      </c>
      <c r="B157" s="106" t="s">
        <v>1474</v>
      </c>
      <c r="C157" s="113">
        <v>0</v>
      </c>
    </row>
    <row r="158" spans="1:3" s="112" customFormat="1" ht="17.25" customHeight="1">
      <c r="A158" s="121">
        <v>2146803</v>
      </c>
      <c r="B158" s="108" t="s">
        <v>1475</v>
      </c>
      <c r="C158" s="113">
        <v>0</v>
      </c>
    </row>
    <row r="159" spans="1:3" s="112" customFormat="1" ht="17.25" customHeight="1">
      <c r="A159" s="121">
        <v>2146804</v>
      </c>
      <c r="B159" s="108" t="s">
        <v>1476</v>
      </c>
      <c r="C159" s="113">
        <v>0</v>
      </c>
    </row>
    <row r="160" spans="1:3" s="112" customFormat="1" ht="17.25" customHeight="1">
      <c r="A160" s="121">
        <v>2146805</v>
      </c>
      <c r="B160" s="108" t="s">
        <v>1477</v>
      </c>
      <c r="C160" s="113">
        <v>0</v>
      </c>
    </row>
    <row r="161" spans="1:3" s="112" customFormat="1" ht="17.25" customHeight="1">
      <c r="A161" s="121">
        <v>2146899</v>
      </c>
      <c r="B161" s="108" t="s">
        <v>1478</v>
      </c>
      <c r="C161" s="113">
        <v>0</v>
      </c>
    </row>
    <row r="162" spans="1:3" s="112" customFormat="1" ht="17.25" customHeight="1">
      <c r="A162" s="121">
        <v>21469</v>
      </c>
      <c r="B162" s="108" t="s">
        <v>1479</v>
      </c>
      <c r="C162" s="113">
        <v>790</v>
      </c>
    </row>
    <row r="163" spans="1:3" s="112" customFormat="1" ht="17.25" customHeight="1">
      <c r="A163" s="121">
        <v>2146901</v>
      </c>
      <c r="B163" s="108" t="s">
        <v>1480</v>
      </c>
      <c r="C163" s="113">
        <v>117</v>
      </c>
    </row>
    <row r="164" spans="1:3" s="112" customFormat="1" ht="17.25" customHeight="1">
      <c r="A164" s="121">
        <v>2146902</v>
      </c>
      <c r="B164" s="106" t="s">
        <v>868</v>
      </c>
      <c r="C164" s="113">
        <v>0</v>
      </c>
    </row>
    <row r="165" spans="1:3" s="112" customFormat="1" ht="17.25" customHeight="1">
      <c r="A165" s="121">
        <v>2146903</v>
      </c>
      <c r="B165" s="108" t="s">
        <v>1481</v>
      </c>
      <c r="C165" s="113">
        <v>0</v>
      </c>
    </row>
    <row r="166" spans="1:3" s="112" customFormat="1" ht="17.25" customHeight="1">
      <c r="A166" s="121">
        <v>2146904</v>
      </c>
      <c r="B166" s="108" t="s">
        <v>1482</v>
      </c>
      <c r="C166" s="113">
        <v>673</v>
      </c>
    </row>
    <row r="167" spans="1:3" s="112" customFormat="1" ht="17.25" customHeight="1">
      <c r="A167" s="121">
        <v>2146906</v>
      </c>
      <c r="B167" s="108" t="s">
        <v>1483</v>
      </c>
      <c r="C167" s="113">
        <v>0</v>
      </c>
    </row>
    <row r="168" spans="1:3" s="112" customFormat="1" ht="17.25" customHeight="1">
      <c r="A168" s="121">
        <v>2146907</v>
      </c>
      <c r="B168" s="108" t="s">
        <v>1484</v>
      </c>
      <c r="C168" s="113">
        <v>0</v>
      </c>
    </row>
    <row r="169" spans="1:3" s="112" customFormat="1" ht="17.25" customHeight="1">
      <c r="A169" s="121">
        <v>2146908</v>
      </c>
      <c r="B169" s="108" t="s">
        <v>1485</v>
      </c>
      <c r="C169" s="113">
        <v>0</v>
      </c>
    </row>
    <row r="170" spans="1:3" s="112" customFormat="1" ht="17.25" customHeight="1">
      <c r="A170" s="121">
        <v>2146999</v>
      </c>
      <c r="B170" s="108" t="s">
        <v>1486</v>
      </c>
      <c r="C170" s="113">
        <v>0</v>
      </c>
    </row>
    <row r="171" spans="1:3" s="112" customFormat="1" ht="17.25" customHeight="1">
      <c r="A171" s="121">
        <v>21470</v>
      </c>
      <c r="B171" s="108" t="s">
        <v>1487</v>
      </c>
      <c r="C171" s="113">
        <v>0</v>
      </c>
    </row>
    <row r="172" spans="1:3" s="112" customFormat="1" ht="17.25" customHeight="1">
      <c r="A172" s="121">
        <v>2147001</v>
      </c>
      <c r="B172" s="108" t="s">
        <v>1488</v>
      </c>
      <c r="C172" s="113">
        <v>0</v>
      </c>
    </row>
    <row r="173" spans="1:3" s="112" customFormat="1" ht="17.25" customHeight="1">
      <c r="A173" s="121">
        <v>2147099</v>
      </c>
      <c r="B173" s="106" t="s">
        <v>1489</v>
      </c>
      <c r="C173" s="113">
        <v>0</v>
      </c>
    </row>
    <row r="174" spans="1:3" s="112" customFormat="1" ht="17.25" customHeight="1">
      <c r="A174" s="121">
        <v>21471</v>
      </c>
      <c r="B174" s="108" t="s">
        <v>1490</v>
      </c>
      <c r="C174" s="113">
        <v>30000</v>
      </c>
    </row>
    <row r="175" spans="1:3" s="112" customFormat="1" ht="17.25" customHeight="1">
      <c r="A175" s="121">
        <v>2147101</v>
      </c>
      <c r="B175" s="108" t="s">
        <v>1488</v>
      </c>
      <c r="C175" s="113">
        <v>0</v>
      </c>
    </row>
    <row r="176" spans="1:3" s="112" customFormat="1" ht="17.25" customHeight="1">
      <c r="A176" s="121">
        <v>2147199</v>
      </c>
      <c r="B176" s="106" t="s">
        <v>1491</v>
      </c>
      <c r="C176" s="113">
        <v>30000</v>
      </c>
    </row>
    <row r="177" spans="1:3" s="112" customFormat="1" ht="17.25" customHeight="1">
      <c r="A177" s="121">
        <v>21472</v>
      </c>
      <c r="B177" s="108" t="s">
        <v>1492</v>
      </c>
      <c r="C177" s="113">
        <v>0</v>
      </c>
    </row>
    <row r="178" spans="1:3" s="112" customFormat="1" ht="17.25" customHeight="1">
      <c r="A178" s="121">
        <v>215</v>
      </c>
      <c r="B178" s="108" t="s">
        <v>889</v>
      </c>
      <c r="C178" s="113">
        <v>0</v>
      </c>
    </row>
    <row r="179" spans="1:3" s="112" customFormat="1" ht="17.25" customHeight="1">
      <c r="A179" s="121">
        <v>21562</v>
      </c>
      <c r="B179" s="106" t="s">
        <v>1493</v>
      </c>
      <c r="C179" s="113">
        <v>0</v>
      </c>
    </row>
    <row r="180" spans="1:3" s="112" customFormat="1" ht="17.25" customHeight="1">
      <c r="A180" s="121">
        <v>2156201</v>
      </c>
      <c r="B180" s="106" t="s">
        <v>1494</v>
      </c>
      <c r="C180" s="113">
        <v>0</v>
      </c>
    </row>
    <row r="181" spans="1:3" s="112" customFormat="1" ht="17.25" customHeight="1">
      <c r="A181" s="121">
        <v>2156202</v>
      </c>
      <c r="B181" s="108" t="s">
        <v>1495</v>
      </c>
      <c r="C181" s="113">
        <v>0</v>
      </c>
    </row>
    <row r="182" spans="1:3" s="112" customFormat="1" ht="17.25" customHeight="1">
      <c r="A182" s="121">
        <v>2156299</v>
      </c>
      <c r="B182" s="108" t="s">
        <v>1496</v>
      </c>
      <c r="C182" s="113">
        <v>0</v>
      </c>
    </row>
    <row r="183" spans="1:3" s="112" customFormat="1" ht="17.25" customHeight="1">
      <c r="A183" s="121">
        <v>217</v>
      </c>
      <c r="B183" s="108" t="s">
        <v>947</v>
      </c>
      <c r="C183" s="113">
        <v>0</v>
      </c>
    </row>
    <row r="184" spans="1:3" s="112" customFormat="1" ht="17.25" customHeight="1">
      <c r="A184" s="121">
        <v>21704</v>
      </c>
      <c r="B184" s="106" t="s">
        <v>967</v>
      </c>
      <c r="C184" s="113">
        <v>0</v>
      </c>
    </row>
    <row r="185" spans="1:3" s="112" customFormat="1" ht="17.25" customHeight="1">
      <c r="A185" s="121">
        <v>2170402</v>
      </c>
      <c r="B185" s="106" t="s">
        <v>1497</v>
      </c>
      <c r="C185" s="113">
        <v>0</v>
      </c>
    </row>
    <row r="186" spans="1:3" s="112" customFormat="1" ht="17.25" customHeight="1">
      <c r="A186" s="121">
        <v>2170403</v>
      </c>
      <c r="B186" s="108" t="s">
        <v>1498</v>
      </c>
      <c r="C186" s="113">
        <v>0</v>
      </c>
    </row>
    <row r="187" spans="1:3" s="112" customFormat="1" ht="17.25" customHeight="1">
      <c r="A187" s="121">
        <v>229</v>
      </c>
      <c r="B187" s="108" t="s">
        <v>1237</v>
      </c>
      <c r="C187" s="113">
        <v>680277</v>
      </c>
    </row>
    <row r="188" spans="1:3" s="112" customFormat="1" ht="17.25" customHeight="1">
      <c r="A188" s="121">
        <v>22904</v>
      </c>
      <c r="B188" s="108" t="s">
        <v>1499</v>
      </c>
      <c r="C188" s="113">
        <v>669296</v>
      </c>
    </row>
    <row r="189" spans="1:3" s="112" customFormat="1" ht="17.25" customHeight="1">
      <c r="A189" s="121">
        <v>2290401</v>
      </c>
      <c r="B189" s="106" t="s">
        <v>1500</v>
      </c>
      <c r="C189" s="113">
        <v>7631</v>
      </c>
    </row>
    <row r="190" spans="1:3" s="112" customFormat="1" ht="17.25" customHeight="1">
      <c r="A190" s="121">
        <v>2290402</v>
      </c>
      <c r="B190" s="106" t="s">
        <v>1501</v>
      </c>
      <c r="C190" s="113">
        <v>661665</v>
      </c>
    </row>
    <row r="191" spans="1:3" s="112" customFormat="1" ht="17.25" customHeight="1">
      <c r="A191" s="121">
        <v>2290403</v>
      </c>
      <c r="B191" s="108" t="s">
        <v>1502</v>
      </c>
      <c r="C191" s="113">
        <v>0</v>
      </c>
    </row>
    <row r="192" spans="1:3" s="112" customFormat="1" ht="17.25" customHeight="1">
      <c r="A192" s="121">
        <v>22908</v>
      </c>
      <c r="B192" s="108" t="s">
        <v>1503</v>
      </c>
      <c r="C192" s="113">
        <v>720</v>
      </c>
    </row>
    <row r="193" spans="1:3" s="112" customFormat="1" ht="17.25" customHeight="1">
      <c r="A193" s="121">
        <v>2290802</v>
      </c>
      <c r="B193" s="106" t="s">
        <v>1504</v>
      </c>
      <c r="C193" s="113">
        <v>0</v>
      </c>
    </row>
    <row r="194" spans="1:3" s="112" customFormat="1" ht="17.25" customHeight="1">
      <c r="A194" s="121">
        <v>2290803</v>
      </c>
      <c r="B194" s="106" t="s">
        <v>1505</v>
      </c>
      <c r="C194" s="113">
        <v>0</v>
      </c>
    </row>
    <row r="195" spans="1:3" s="112" customFormat="1" ht="17.25" customHeight="1">
      <c r="A195" s="121">
        <v>2290804</v>
      </c>
      <c r="B195" s="108" t="s">
        <v>1506</v>
      </c>
      <c r="C195" s="113">
        <v>612</v>
      </c>
    </row>
    <row r="196" spans="1:3" s="112" customFormat="1" ht="17.25" customHeight="1">
      <c r="A196" s="121">
        <v>2290805</v>
      </c>
      <c r="B196" s="108" t="s">
        <v>1507</v>
      </c>
      <c r="C196" s="113">
        <v>0</v>
      </c>
    </row>
    <row r="197" spans="1:3" s="112" customFormat="1" ht="17.25" customHeight="1">
      <c r="A197" s="121">
        <v>2290806</v>
      </c>
      <c r="B197" s="108" t="s">
        <v>1508</v>
      </c>
      <c r="C197" s="113">
        <v>0</v>
      </c>
    </row>
    <row r="198" spans="1:3" s="112" customFormat="1" ht="17.25" customHeight="1">
      <c r="A198" s="121">
        <v>2290807</v>
      </c>
      <c r="B198" s="106" t="s">
        <v>1509</v>
      </c>
      <c r="C198" s="113">
        <v>0</v>
      </c>
    </row>
    <row r="199" spans="1:3" s="112" customFormat="1" ht="17.25" customHeight="1">
      <c r="A199" s="121">
        <v>2290808</v>
      </c>
      <c r="B199" s="108" t="s">
        <v>1510</v>
      </c>
      <c r="C199" s="113">
        <v>108</v>
      </c>
    </row>
    <row r="200" spans="1:3" s="112" customFormat="1" ht="17.25" customHeight="1">
      <c r="A200" s="121">
        <v>2290899</v>
      </c>
      <c r="B200" s="108" t="s">
        <v>1511</v>
      </c>
      <c r="C200" s="113">
        <v>0</v>
      </c>
    </row>
    <row r="201" spans="1:3" s="112" customFormat="1" ht="17.25" customHeight="1">
      <c r="A201" s="121">
        <v>22909</v>
      </c>
      <c r="B201" s="108" t="s">
        <v>1512</v>
      </c>
      <c r="C201" s="113">
        <v>0</v>
      </c>
    </row>
    <row r="202" spans="1:3" s="112" customFormat="1" ht="17.25" customHeight="1">
      <c r="A202" s="121">
        <v>22960</v>
      </c>
      <c r="B202" s="108" t="s">
        <v>1513</v>
      </c>
      <c r="C202" s="113">
        <v>10261</v>
      </c>
    </row>
    <row r="203" spans="1:3" s="112" customFormat="1" ht="17.25" customHeight="1">
      <c r="A203" s="121">
        <v>2296001</v>
      </c>
      <c r="B203" s="108" t="s">
        <v>1514</v>
      </c>
      <c r="C203" s="113">
        <v>0</v>
      </c>
    </row>
    <row r="204" spans="1:3" s="112" customFormat="1" ht="17.25" customHeight="1">
      <c r="A204" s="121">
        <v>2296002</v>
      </c>
      <c r="B204" s="108" t="s">
        <v>1515</v>
      </c>
      <c r="C204" s="113">
        <v>4244</v>
      </c>
    </row>
    <row r="205" spans="1:3" s="112" customFormat="1" ht="17.25" customHeight="1">
      <c r="A205" s="121">
        <v>2296003</v>
      </c>
      <c r="B205" s="108" t="s">
        <v>1516</v>
      </c>
      <c r="C205" s="113">
        <v>1980</v>
      </c>
    </row>
    <row r="206" spans="1:3" s="112" customFormat="1" ht="17.25" customHeight="1">
      <c r="A206" s="121">
        <v>2296004</v>
      </c>
      <c r="B206" s="108" t="s">
        <v>1517</v>
      </c>
      <c r="C206" s="113">
        <v>152</v>
      </c>
    </row>
    <row r="207" spans="1:3" s="112" customFormat="1" ht="17.25" customHeight="1">
      <c r="A207" s="121">
        <v>2296005</v>
      </c>
      <c r="B207" s="106" t="s">
        <v>1518</v>
      </c>
      <c r="C207" s="113">
        <v>0</v>
      </c>
    </row>
    <row r="208" spans="1:3" s="112" customFormat="1" ht="17.25" customHeight="1">
      <c r="A208" s="121">
        <v>2296006</v>
      </c>
      <c r="B208" s="106" t="s">
        <v>1519</v>
      </c>
      <c r="C208" s="113">
        <v>1065</v>
      </c>
    </row>
    <row r="209" spans="1:3" s="112" customFormat="1" ht="17.25" customHeight="1">
      <c r="A209" s="121">
        <v>2296010</v>
      </c>
      <c r="B209" s="108" t="s">
        <v>1520</v>
      </c>
      <c r="C209" s="113">
        <v>0</v>
      </c>
    </row>
    <row r="210" spans="1:3" s="112" customFormat="1" ht="17.25" customHeight="1">
      <c r="A210" s="121">
        <v>2296011</v>
      </c>
      <c r="B210" s="108" t="s">
        <v>1521</v>
      </c>
      <c r="C210" s="113">
        <v>100</v>
      </c>
    </row>
    <row r="211" spans="1:3" s="112" customFormat="1" ht="17.25" customHeight="1">
      <c r="A211" s="121">
        <v>2296012</v>
      </c>
      <c r="B211" s="108" t="s">
        <v>1522</v>
      </c>
      <c r="C211" s="113">
        <v>0</v>
      </c>
    </row>
    <row r="212" spans="1:3" s="112" customFormat="1" ht="17.25" customHeight="1">
      <c r="A212" s="121">
        <v>2296013</v>
      </c>
      <c r="B212" s="108" t="s">
        <v>1523</v>
      </c>
      <c r="C212" s="113">
        <v>988</v>
      </c>
    </row>
    <row r="213" spans="1:3" s="112" customFormat="1" ht="17.25" customHeight="1">
      <c r="A213" s="121">
        <v>2296099</v>
      </c>
      <c r="B213" s="108" t="s">
        <v>1524</v>
      </c>
      <c r="C213" s="113">
        <v>1732</v>
      </c>
    </row>
    <row r="214" spans="1:3" s="112" customFormat="1" ht="17.25" customHeight="1">
      <c r="A214" s="121">
        <v>232</v>
      </c>
      <c r="B214" s="108" t="s">
        <v>1120</v>
      </c>
      <c r="C214" s="113">
        <v>132619</v>
      </c>
    </row>
    <row r="215" spans="1:3" s="112" customFormat="1" ht="17.25" customHeight="1">
      <c r="A215" s="121">
        <v>23204</v>
      </c>
      <c r="B215" s="108" t="s">
        <v>1525</v>
      </c>
      <c r="C215" s="113">
        <v>132619</v>
      </c>
    </row>
    <row r="216" spans="1:3" s="112" customFormat="1" ht="17.25" customHeight="1">
      <c r="A216" s="121">
        <v>2320401</v>
      </c>
      <c r="B216" s="108" t="s">
        <v>1526</v>
      </c>
      <c r="C216" s="113">
        <v>0</v>
      </c>
    </row>
    <row r="217" spans="1:3" s="112" customFormat="1" ht="17.25" customHeight="1">
      <c r="A217" s="121">
        <v>2320405</v>
      </c>
      <c r="B217" s="108" t="s">
        <v>1527</v>
      </c>
      <c r="C217" s="113">
        <v>0</v>
      </c>
    </row>
    <row r="218" spans="1:3" s="112" customFormat="1" ht="17.25" customHeight="1">
      <c r="A218" s="121">
        <v>2320411</v>
      </c>
      <c r="B218" s="108" t="s">
        <v>1528</v>
      </c>
      <c r="C218" s="113">
        <v>101238</v>
      </c>
    </row>
    <row r="219" spans="1:3" s="112" customFormat="1" ht="17.25" customHeight="1">
      <c r="A219" s="121">
        <v>2320413</v>
      </c>
      <c r="B219" s="108" t="s">
        <v>1529</v>
      </c>
      <c r="C219" s="113">
        <v>0</v>
      </c>
    </row>
    <row r="220" spans="1:3" s="112" customFormat="1" ht="17.25" customHeight="1">
      <c r="A220" s="121">
        <v>2320414</v>
      </c>
      <c r="B220" s="106" t="s">
        <v>1530</v>
      </c>
      <c r="C220" s="113">
        <v>0</v>
      </c>
    </row>
    <row r="221" spans="1:3" s="112" customFormat="1" ht="17.25" customHeight="1">
      <c r="A221" s="121">
        <v>2320416</v>
      </c>
      <c r="B221" s="106" t="s">
        <v>1531</v>
      </c>
      <c r="C221" s="113">
        <v>0</v>
      </c>
    </row>
    <row r="222" spans="1:3" s="112" customFormat="1" ht="17.25" customHeight="1">
      <c r="A222" s="121">
        <v>2320417</v>
      </c>
      <c r="B222" s="108" t="s">
        <v>1532</v>
      </c>
      <c r="C222" s="113">
        <v>0</v>
      </c>
    </row>
    <row r="223" spans="1:3" s="112" customFormat="1" ht="17.25" customHeight="1">
      <c r="A223" s="121">
        <v>2320418</v>
      </c>
      <c r="B223" s="108" t="s">
        <v>1533</v>
      </c>
      <c r="C223" s="113">
        <v>0</v>
      </c>
    </row>
    <row r="224" spans="1:3" s="112" customFormat="1" ht="17.25" customHeight="1">
      <c r="A224" s="121">
        <v>2320419</v>
      </c>
      <c r="B224" s="108" t="s">
        <v>1534</v>
      </c>
      <c r="C224" s="113">
        <v>0</v>
      </c>
    </row>
    <row r="225" spans="1:3" s="112" customFormat="1" ht="17.25" customHeight="1">
      <c r="A225" s="121">
        <v>2320420</v>
      </c>
      <c r="B225" s="108" t="s">
        <v>1535</v>
      </c>
      <c r="C225" s="113">
        <v>0</v>
      </c>
    </row>
    <row r="226" spans="1:3" s="112" customFormat="1" ht="17.25" customHeight="1">
      <c r="A226" s="121">
        <v>2320431</v>
      </c>
      <c r="B226" s="108" t="s">
        <v>1536</v>
      </c>
      <c r="C226" s="113">
        <v>959</v>
      </c>
    </row>
    <row r="227" spans="1:3" s="112" customFormat="1" ht="17.25" customHeight="1">
      <c r="A227" s="121">
        <v>2320432</v>
      </c>
      <c r="B227" s="108" t="s">
        <v>1537</v>
      </c>
      <c r="C227" s="113">
        <v>0</v>
      </c>
    </row>
    <row r="228" spans="1:3" s="112" customFormat="1" ht="17.25" customHeight="1">
      <c r="A228" s="121">
        <v>2320433</v>
      </c>
      <c r="B228" s="108" t="s">
        <v>1538</v>
      </c>
      <c r="C228" s="113">
        <v>409</v>
      </c>
    </row>
    <row r="229" spans="1:3" s="112" customFormat="1" ht="17.25" customHeight="1">
      <c r="A229" s="121">
        <v>2320498</v>
      </c>
      <c r="B229" s="108" t="s">
        <v>1539</v>
      </c>
      <c r="C229" s="113">
        <v>30013</v>
      </c>
    </row>
    <row r="230" spans="1:3" s="112" customFormat="1" ht="17.25" customHeight="1">
      <c r="A230" s="121">
        <v>2320499</v>
      </c>
      <c r="B230" s="108" t="s">
        <v>1540</v>
      </c>
      <c r="C230" s="113">
        <v>0</v>
      </c>
    </row>
    <row r="231" spans="1:3" s="112" customFormat="1" ht="17.25" customHeight="1">
      <c r="A231" s="121">
        <v>233</v>
      </c>
      <c r="B231" s="108" t="s">
        <v>1177</v>
      </c>
      <c r="C231" s="113">
        <v>0</v>
      </c>
    </row>
    <row r="232" spans="1:3" s="112" customFormat="1" ht="17.25" customHeight="1">
      <c r="A232" s="121">
        <v>23304</v>
      </c>
      <c r="B232" s="108" t="s">
        <v>1541</v>
      </c>
      <c r="C232" s="113">
        <v>0</v>
      </c>
    </row>
    <row r="233" spans="1:3" s="112" customFormat="1" ht="17.25" customHeight="1">
      <c r="A233" s="121">
        <v>2330401</v>
      </c>
      <c r="B233" s="108" t="s">
        <v>1542</v>
      </c>
      <c r="C233" s="113">
        <v>0</v>
      </c>
    </row>
    <row r="234" spans="1:3" s="112" customFormat="1" ht="17.25" customHeight="1">
      <c r="A234" s="121">
        <v>2330405</v>
      </c>
      <c r="B234" s="108" t="s">
        <v>1543</v>
      </c>
      <c r="C234" s="113">
        <v>0</v>
      </c>
    </row>
    <row r="235" spans="1:3" s="112" customFormat="1" ht="17.25" customHeight="1">
      <c r="A235" s="121">
        <v>2330411</v>
      </c>
      <c r="B235" s="108" t="s">
        <v>1544</v>
      </c>
      <c r="C235" s="113">
        <v>0</v>
      </c>
    </row>
    <row r="236" spans="1:3" s="112" customFormat="1" ht="17.25" customHeight="1">
      <c r="A236" s="121">
        <v>2330413</v>
      </c>
      <c r="B236" s="108" t="s">
        <v>1545</v>
      </c>
      <c r="C236" s="113">
        <v>0</v>
      </c>
    </row>
    <row r="237" spans="1:3" s="112" customFormat="1" ht="17.25" customHeight="1">
      <c r="A237" s="121">
        <v>2330414</v>
      </c>
      <c r="B237" s="108" t="s">
        <v>1546</v>
      </c>
      <c r="C237" s="113">
        <v>0</v>
      </c>
    </row>
    <row r="238" spans="1:3" s="112" customFormat="1" ht="17.25" customHeight="1">
      <c r="A238" s="121">
        <v>2330416</v>
      </c>
      <c r="B238" s="106" t="s">
        <v>1547</v>
      </c>
      <c r="C238" s="113">
        <v>0</v>
      </c>
    </row>
    <row r="239" spans="1:3" s="112" customFormat="1" ht="17.25" customHeight="1">
      <c r="A239" s="121">
        <v>2330417</v>
      </c>
      <c r="B239" s="106" t="s">
        <v>1548</v>
      </c>
      <c r="C239" s="113">
        <v>0</v>
      </c>
    </row>
    <row r="240" spans="1:3" s="112" customFormat="1" ht="17.25" customHeight="1">
      <c r="A240" s="121">
        <v>2330418</v>
      </c>
      <c r="B240" s="108" t="s">
        <v>1549</v>
      </c>
      <c r="C240" s="113">
        <v>0</v>
      </c>
    </row>
    <row r="241" spans="1:3" s="112" customFormat="1" ht="17.25" customHeight="1">
      <c r="A241" s="121">
        <v>2330419</v>
      </c>
      <c r="B241" s="108" t="s">
        <v>1550</v>
      </c>
      <c r="C241" s="113">
        <v>0</v>
      </c>
    </row>
    <row r="242" spans="1:3" s="112" customFormat="1" ht="17.25" customHeight="1">
      <c r="A242" s="121">
        <v>2330420</v>
      </c>
      <c r="B242" s="108" t="s">
        <v>1551</v>
      </c>
      <c r="C242" s="113">
        <v>0</v>
      </c>
    </row>
    <row r="243" spans="1:3" s="112" customFormat="1" ht="17.25" customHeight="1">
      <c r="A243" s="121">
        <v>2330431</v>
      </c>
      <c r="B243" s="108" t="s">
        <v>1552</v>
      </c>
      <c r="C243" s="113">
        <v>0</v>
      </c>
    </row>
    <row r="244" spans="1:3" s="112" customFormat="1" ht="17.25" customHeight="1">
      <c r="A244" s="121">
        <v>2330432</v>
      </c>
      <c r="B244" s="108" t="s">
        <v>1553</v>
      </c>
      <c r="C244" s="113">
        <v>0</v>
      </c>
    </row>
    <row r="245" spans="1:3" s="112" customFormat="1" ht="17.25" customHeight="1">
      <c r="A245" s="121">
        <v>2330433</v>
      </c>
      <c r="B245" s="108" t="s">
        <v>1554</v>
      </c>
      <c r="C245" s="113">
        <v>0</v>
      </c>
    </row>
    <row r="246" spans="1:3" s="112" customFormat="1" ht="17.25" customHeight="1">
      <c r="A246" s="121">
        <v>2330498</v>
      </c>
      <c r="B246" s="108" t="s">
        <v>1555</v>
      </c>
      <c r="C246" s="113">
        <v>0</v>
      </c>
    </row>
    <row r="247" spans="1:3" s="112" customFormat="1" ht="17.25" customHeight="1">
      <c r="A247" s="121">
        <v>2330499</v>
      </c>
      <c r="B247" s="108" t="s">
        <v>1556</v>
      </c>
      <c r="C247" s="113">
        <v>0</v>
      </c>
    </row>
    <row r="248" spans="1:3" s="112" customFormat="1" ht="17.25" customHeight="1">
      <c r="A248" s="121">
        <v>234</v>
      </c>
      <c r="B248" s="108" t="s">
        <v>1557</v>
      </c>
      <c r="C248" s="113">
        <v>16807</v>
      </c>
    </row>
    <row r="249" spans="1:3" s="112" customFormat="1" ht="17.25" customHeight="1">
      <c r="A249" s="121">
        <v>23401</v>
      </c>
      <c r="B249" s="108" t="s">
        <v>1199</v>
      </c>
      <c r="C249" s="113">
        <v>5136</v>
      </c>
    </row>
    <row r="250" spans="1:3" s="112" customFormat="1" ht="17.25" customHeight="1">
      <c r="A250" s="121">
        <v>2340101</v>
      </c>
      <c r="B250" s="108" t="s">
        <v>1558</v>
      </c>
      <c r="C250" s="113">
        <v>174</v>
      </c>
    </row>
    <row r="251" spans="1:3" s="112" customFormat="1" ht="17.25" customHeight="1">
      <c r="A251" s="121">
        <v>2340102</v>
      </c>
      <c r="B251" s="108" t="s">
        <v>1559</v>
      </c>
      <c r="C251" s="113">
        <v>28</v>
      </c>
    </row>
    <row r="252" spans="1:3" s="112" customFormat="1" ht="17.25" customHeight="1">
      <c r="A252" s="121">
        <v>2340103</v>
      </c>
      <c r="B252" s="108" t="s">
        <v>1560</v>
      </c>
      <c r="C252" s="113">
        <v>0</v>
      </c>
    </row>
    <row r="253" spans="1:3" s="112" customFormat="1" ht="17.25" customHeight="1">
      <c r="A253" s="121">
        <v>2340104</v>
      </c>
      <c r="B253" s="108" t="s">
        <v>1561</v>
      </c>
      <c r="C253" s="113">
        <v>0</v>
      </c>
    </row>
    <row r="254" spans="1:3" s="112" customFormat="1" ht="17.25" customHeight="1">
      <c r="A254" s="121">
        <v>2340105</v>
      </c>
      <c r="B254" s="108" t="s">
        <v>1562</v>
      </c>
      <c r="C254" s="113">
        <v>0</v>
      </c>
    </row>
    <row r="255" spans="1:3" s="112" customFormat="1" ht="17.25" customHeight="1">
      <c r="A255" s="121">
        <v>2340106</v>
      </c>
      <c r="B255" s="108" t="s">
        <v>1563</v>
      </c>
      <c r="C255" s="113">
        <v>0</v>
      </c>
    </row>
    <row r="256" spans="1:3" s="112" customFormat="1" ht="17.25" customHeight="1">
      <c r="A256" s="121">
        <v>2340107</v>
      </c>
      <c r="B256" s="110" t="s">
        <v>1564</v>
      </c>
      <c r="C256" s="113">
        <v>0</v>
      </c>
    </row>
    <row r="257" spans="1:3" s="112" customFormat="1" ht="17.25" customHeight="1">
      <c r="A257" s="121">
        <v>2340108</v>
      </c>
      <c r="B257" s="110" t="s">
        <v>1565</v>
      </c>
      <c r="C257" s="113">
        <v>0</v>
      </c>
    </row>
    <row r="258" spans="1:3" s="112" customFormat="1" ht="17.25" customHeight="1">
      <c r="A258" s="121">
        <v>2340109</v>
      </c>
      <c r="B258" s="111" t="s">
        <v>1566</v>
      </c>
      <c r="C258" s="113">
        <v>837</v>
      </c>
    </row>
    <row r="259" spans="1:3" s="112" customFormat="1" ht="17.25" customHeight="1">
      <c r="A259" s="121">
        <v>2340110</v>
      </c>
      <c r="B259" s="111" t="s">
        <v>1567</v>
      </c>
      <c r="C259" s="113">
        <v>0</v>
      </c>
    </row>
    <row r="260" spans="1:3" s="112" customFormat="1" ht="17.25" customHeight="1">
      <c r="A260" s="121">
        <v>2340111</v>
      </c>
      <c r="B260" s="111" t="s">
        <v>1568</v>
      </c>
      <c r="C260" s="113">
        <v>0</v>
      </c>
    </row>
    <row r="261" spans="1:3" s="112" customFormat="1" ht="17.25" customHeight="1">
      <c r="A261" s="121">
        <v>2340199</v>
      </c>
      <c r="B261" s="111" t="s">
        <v>1569</v>
      </c>
      <c r="C261" s="113">
        <v>4097</v>
      </c>
    </row>
    <row r="262" spans="1:3" s="112" customFormat="1" ht="17.25" customHeight="1">
      <c r="A262" s="121">
        <v>23402</v>
      </c>
      <c r="B262" s="111" t="s">
        <v>1570</v>
      </c>
      <c r="C262" s="113">
        <v>11671</v>
      </c>
    </row>
    <row r="263" spans="1:3" s="112" customFormat="1" ht="17.25" customHeight="1">
      <c r="A263" s="121">
        <v>2340201</v>
      </c>
      <c r="B263" s="111" t="s">
        <v>926</v>
      </c>
      <c r="C263" s="113">
        <v>0</v>
      </c>
    </row>
    <row r="264" spans="1:3" s="112" customFormat="1" ht="17.25" customHeight="1">
      <c r="A264" s="121">
        <v>2340202</v>
      </c>
      <c r="B264" s="111" t="s">
        <v>971</v>
      </c>
      <c r="C264" s="113">
        <v>0</v>
      </c>
    </row>
    <row r="265" spans="1:3" s="112" customFormat="1" ht="17.25" customHeight="1">
      <c r="A265" s="121">
        <v>2340203</v>
      </c>
      <c r="B265" s="111" t="s">
        <v>1571</v>
      </c>
      <c r="C265" s="113">
        <v>0</v>
      </c>
    </row>
    <row r="266" spans="1:3" s="112" customFormat="1" ht="17.25" customHeight="1">
      <c r="A266" s="121">
        <v>2340204</v>
      </c>
      <c r="B266" s="111" t="s">
        <v>1572</v>
      </c>
      <c r="C266" s="113">
        <v>0</v>
      </c>
    </row>
    <row r="267" spans="1:3" s="112" customFormat="1" ht="17.25" customHeight="1">
      <c r="A267" s="121">
        <v>2340205</v>
      </c>
      <c r="B267" s="111" t="s">
        <v>1573</v>
      </c>
      <c r="C267" s="113">
        <v>0</v>
      </c>
    </row>
    <row r="268" spans="1:3" s="112" customFormat="1" ht="17.25" customHeight="1">
      <c r="A268" s="121">
        <v>2340299</v>
      </c>
      <c r="B268" s="111" t="s">
        <v>1574</v>
      </c>
      <c r="C268" s="113">
        <v>11671</v>
      </c>
    </row>
    <row r="269" spans="1:3" ht="19.5" customHeight="1">
      <c r="A269" s="122"/>
      <c r="B269" s="111" t="s">
        <v>1575</v>
      </c>
      <c r="C269" s="113">
        <v>702</v>
      </c>
    </row>
    <row r="270" spans="1:3" ht="19.5" customHeight="1">
      <c r="A270" s="122"/>
      <c r="B270" s="111" t="s">
        <v>1576</v>
      </c>
      <c r="C270" s="113">
        <v>113179</v>
      </c>
    </row>
    <row r="271" spans="1:3" ht="19.5" customHeight="1">
      <c r="A271" s="122"/>
      <c r="B271" s="111" t="s">
        <v>1577</v>
      </c>
      <c r="C271" s="113">
        <v>371199</v>
      </c>
    </row>
    <row r="272" spans="1:3" ht="19.5" customHeight="1">
      <c r="A272" s="122"/>
      <c r="B272" s="111" t="s">
        <v>1578</v>
      </c>
      <c r="C272" s="113">
        <v>2798055</v>
      </c>
    </row>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24.75" customHeight="1"/>
    <row r="294" ht="30" customHeight="1"/>
    <row r="295" ht="30" customHeight="1"/>
    <row r="296" ht="30" customHeight="1"/>
    <row r="297" ht="30" customHeight="1"/>
    <row r="298" ht="30" customHeight="1"/>
    <row r="299" ht="30" customHeight="1"/>
    <row r="300" ht="30" customHeight="1"/>
  </sheetData>
  <sheetProtection/>
  <mergeCells count="2">
    <mergeCell ref="A1:B1"/>
    <mergeCell ref="B2:C2"/>
  </mergeCells>
  <printOptions horizontalCentered="1"/>
  <pageMargins left="0.38958333333333334" right="0.38958333333333334" top="0.38958333333333334" bottom="0.38958333333333334" header="0.2" footer="0.2"/>
  <pageSetup horizontalDpi="600" verticalDpi="600"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1:C17"/>
  <sheetViews>
    <sheetView workbookViewId="0" topLeftCell="A1">
      <selection activeCell="I18" sqref="I18"/>
    </sheetView>
  </sheetViews>
  <sheetFormatPr defaultColWidth="9.00390625" defaultRowHeight="14.25"/>
  <cols>
    <col min="1" max="1" width="43.375" style="0" customWidth="1"/>
    <col min="2" max="3" width="18.625" style="0" customWidth="1"/>
  </cols>
  <sheetData>
    <row r="1" spans="1:2" ht="14.25">
      <c r="A1" s="55" t="s">
        <v>1579</v>
      </c>
      <c r="B1" s="55"/>
    </row>
    <row r="2" spans="1:3" ht="46.5" customHeight="1">
      <c r="A2" s="57" t="s">
        <v>1580</v>
      </c>
      <c r="B2" s="57"/>
      <c r="C2" s="57"/>
    </row>
    <row r="3" spans="1:3" s="55" customFormat="1" ht="27" customHeight="1">
      <c r="A3" s="118"/>
      <c r="B3" s="118"/>
      <c r="C3" s="119" t="s">
        <v>35</v>
      </c>
    </row>
    <row r="4" spans="1:3" s="55" customFormat="1" ht="24.75" customHeight="1">
      <c r="A4" s="71" t="s">
        <v>36</v>
      </c>
      <c r="B4" s="71" t="s">
        <v>1581</v>
      </c>
      <c r="C4" s="61" t="s">
        <v>37</v>
      </c>
    </row>
    <row r="5" spans="1:3" s="55" customFormat="1" ht="19.5" customHeight="1">
      <c r="A5" s="89" t="s">
        <v>1329</v>
      </c>
      <c r="B5" s="113">
        <v>671400</v>
      </c>
      <c r="C5" s="113">
        <v>700695</v>
      </c>
    </row>
    <row r="6" spans="1:3" s="55" customFormat="1" ht="19.5" customHeight="1">
      <c r="A6" s="89" t="s">
        <v>1330</v>
      </c>
      <c r="B6" s="113">
        <v>650000</v>
      </c>
      <c r="C6" s="113">
        <v>687876</v>
      </c>
    </row>
    <row r="7" spans="1:3" s="55" customFormat="1" ht="19.5" customHeight="1">
      <c r="A7" s="89" t="s">
        <v>1334</v>
      </c>
      <c r="B7" s="113">
        <v>16000</v>
      </c>
      <c r="C7" s="113">
        <v>6013</v>
      </c>
    </row>
    <row r="8" spans="1:3" s="55" customFormat="1" ht="19.5" customHeight="1">
      <c r="A8" s="89" t="s">
        <v>1335</v>
      </c>
      <c r="B8" s="113">
        <v>5400</v>
      </c>
      <c r="C8" s="113">
        <v>6806</v>
      </c>
    </row>
    <row r="9" spans="1:3" s="55" customFormat="1" ht="19.5" customHeight="1">
      <c r="A9" s="89" t="s">
        <v>1582</v>
      </c>
      <c r="B9" s="113">
        <v>97000</v>
      </c>
      <c r="C9" s="113">
        <v>123465</v>
      </c>
    </row>
    <row r="10" spans="1:3" s="55" customFormat="1" ht="19.5" customHeight="1">
      <c r="A10" s="89" t="s">
        <v>1583</v>
      </c>
      <c r="B10" s="113"/>
      <c r="C10" s="113">
        <v>355400</v>
      </c>
    </row>
    <row r="11" spans="1:3" s="55" customFormat="1" ht="19.5" customHeight="1">
      <c r="A11" s="89" t="s">
        <v>1584</v>
      </c>
      <c r="B11" s="113"/>
      <c r="C11" s="113">
        <v>10236</v>
      </c>
    </row>
    <row r="12" spans="1:3" s="55" customFormat="1" ht="19.5" customHeight="1">
      <c r="A12" s="89" t="s">
        <v>1342</v>
      </c>
      <c r="B12" s="113"/>
      <c r="C12" s="113">
        <v>120156</v>
      </c>
    </row>
    <row r="13" spans="1:3" s="55" customFormat="1" ht="19.5" customHeight="1">
      <c r="A13" s="89" t="s">
        <v>1585</v>
      </c>
      <c r="B13" s="113"/>
      <c r="C13" s="113">
        <v>53405</v>
      </c>
    </row>
    <row r="14" spans="1:3" s="55" customFormat="1" ht="19.5" customHeight="1">
      <c r="A14" s="89" t="s">
        <v>1586</v>
      </c>
      <c r="B14" s="113"/>
      <c r="C14" s="113">
        <v>31</v>
      </c>
    </row>
    <row r="15" spans="1:3" s="55" customFormat="1" ht="24.75" customHeight="1">
      <c r="A15" s="75" t="s">
        <v>1343</v>
      </c>
      <c r="B15" s="68">
        <f>B5+B10+B11+B12+B9</f>
        <v>768400</v>
      </c>
      <c r="C15" s="68">
        <f>C5+C10+C11+C12+C13+C9+C14</f>
        <v>1363388</v>
      </c>
    </row>
    <row r="16" spans="1:3" ht="30" customHeight="1">
      <c r="A16" s="44"/>
      <c r="B16" s="44"/>
      <c r="C16" s="44"/>
    </row>
    <row r="17" spans="1:3" ht="30" customHeight="1">
      <c r="A17" s="44"/>
      <c r="B17" s="44"/>
      <c r="C17" s="44"/>
    </row>
    <row r="18" ht="30" customHeight="1"/>
    <row r="19" ht="30" customHeight="1"/>
    <row r="20" ht="30" customHeight="1"/>
    <row r="21" ht="30" customHeight="1"/>
    <row r="22" ht="30" customHeight="1"/>
  </sheetData>
  <sheetProtection/>
  <mergeCells count="1">
    <mergeCell ref="A2:C2"/>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16.xml><?xml version="1.0" encoding="utf-8"?>
<worksheet xmlns="http://schemas.openxmlformats.org/spreadsheetml/2006/main" xmlns:r="http://schemas.openxmlformats.org/officeDocument/2006/relationships">
  <sheetPr>
    <tabColor rgb="FFFF0000"/>
  </sheetPr>
  <dimension ref="A1:C74"/>
  <sheetViews>
    <sheetView workbookViewId="0" topLeftCell="A1">
      <selection activeCell="A3" sqref="A3"/>
    </sheetView>
  </sheetViews>
  <sheetFormatPr defaultColWidth="9.00390625" defaultRowHeight="14.25"/>
  <cols>
    <col min="1" max="1" width="59.25390625" style="0" customWidth="1"/>
    <col min="2" max="3" width="12.625" style="0" customWidth="1"/>
    <col min="4" max="4" width="12.625" style="0" bestFit="1" customWidth="1"/>
  </cols>
  <sheetData>
    <row r="1" spans="1:2" ht="14.25">
      <c r="A1" s="55" t="s">
        <v>1587</v>
      </c>
      <c r="B1" s="55"/>
    </row>
    <row r="2" spans="1:3" ht="26.25" customHeight="1">
      <c r="A2" s="57" t="s">
        <v>1588</v>
      </c>
      <c r="B2" s="57"/>
      <c r="C2" s="57"/>
    </row>
    <row r="3" spans="1:3" ht="17.25" customHeight="1">
      <c r="A3" s="69"/>
      <c r="B3" s="69"/>
      <c r="C3" s="70" t="s">
        <v>35</v>
      </c>
    </row>
    <row r="4" spans="1:3" ht="22.5" customHeight="1">
      <c r="A4" s="71" t="s">
        <v>36</v>
      </c>
      <c r="B4" s="71" t="s">
        <v>1581</v>
      </c>
      <c r="C4" s="61" t="s">
        <v>37</v>
      </c>
    </row>
    <row r="5" spans="1:3" ht="18" customHeight="1">
      <c r="A5" s="89" t="s">
        <v>1589</v>
      </c>
      <c r="B5" s="113">
        <f>B6+B9+B12+B33+B43+B55</f>
        <v>768400</v>
      </c>
      <c r="C5" s="113">
        <v>1097593</v>
      </c>
    </row>
    <row r="6" spans="1:3" ht="18" customHeight="1">
      <c r="A6" s="89" t="s">
        <v>445</v>
      </c>
      <c r="B6" s="113"/>
      <c r="C6" s="113"/>
    </row>
    <row r="7" spans="1:3" ht="18" customHeight="1">
      <c r="A7" s="89" t="s">
        <v>1354</v>
      </c>
      <c r="B7" s="113"/>
      <c r="C7" s="113"/>
    </row>
    <row r="8" spans="1:3" s="112" customFormat="1" ht="17.25" customHeight="1">
      <c r="A8" s="89" t="s">
        <v>1359</v>
      </c>
      <c r="B8" s="113"/>
      <c r="C8" s="113"/>
    </row>
    <row r="9" spans="1:3" ht="18" customHeight="1">
      <c r="A9" s="89" t="s">
        <v>487</v>
      </c>
      <c r="B9" s="113"/>
      <c r="C9" s="113"/>
    </row>
    <row r="10" spans="1:3" ht="18" customHeight="1">
      <c r="A10" s="89" t="s">
        <v>1369</v>
      </c>
      <c r="B10" s="113"/>
      <c r="C10" s="113"/>
    </row>
    <row r="11" spans="1:3" s="112" customFormat="1" ht="17.25" customHeight="1">
      <c r="A11" s="89" t="s">
        <v>1371</v>
      </c>
      <c r="B11" s="113"/>
      <c r="C11" s="113"/>
    </row>
    <row r="12" spans="1:3" ht="18" customHeight="1">
      <c r="A12" s="89" t="s">
        <v>728</v>
      </c>
      <c r="B12" s="113">
        <v>697329</v>
      </c>
      <c r="C12" s="113">
        <v>771519</v>
      </c>
    </row>
    <row r="13" spans="1:3" ht="18" customHeight="1">
      <c r="A13" s="89" t="s">
        <v>1387</v>
      </c>
      <c r="B13" s="113">
        <v>578929</v>
      </c>
      <c r="C13" s="113">
        <v>661700</v>
      </c>
    </row>
    <row r="14" spans="1:3" s="112" customFormat="1" ht="17.25" customHeight="1">
      <c r="A14" s="89" t="s">
        <v>1388</v>
      </c>
      <c r="B14" s="113"/>
      <c r="C14" s="113">
        <v>74935</v>
      </c>
    </row>
    <row r="15" spans="1:3" s="112" customFormat="1" ht="17.25" customHeight="1">
      <c r="A15" s="89" t="s">
        <v>1389</v>
      </c>
      <c r="B15" s="113"/>
      <c r="C15" s="113">
        <v>0</v>
      </c>
    </row>
    <row r="16" spans="1:3" s="112" customFormat="1" ht="17.25" customHeight="1">
      <c r="A16" s="89" t="s">
        <v>1390</v>
      </c>
      <c r="B16" s="113"/>
      <c r="C16" s="113"/>
    </row>
    <row r="17" spans="1:3" s="112" customFormat="1" ht="17.25" customHeight="1">
      <c r="A17" s="89" t="s">
        <v>1391</v>
      </c>
      <c r="B17" s="113"/>
      <c r="C17" s="113">
        <v>26000</v>
      </c>
    </row>
    <row r="18" spans="1:3" s="112" customFormat="1" ht="17.25" customHeight="1">
      <c r="A18" s="89" t="s">
        <v>1392</v>
      </c>
      <c r="B18" s="113"/>
      <c r="C18" s="113">
        <v>25</v>
      </c>
    </row>
    <row r="19" spans="1:3" s="112" customFormat="1" ht="17.25" customHeight="1">
      <c r="A19" s="89" t="s">
        <v>1393</v>
      </c>
      <c r="B19" s="113"/>
      <c r="C19" s="113">
        <v>798</v>
      </c>
    </row>
    <row r="20" spans="1:3" s="112" customFormat="1" ht="17.25" customHeight="1">
      <c r="A20" s="89" t="s">
        <v>1399</v>
      </c>
      <c r="B20" s="113"/>
      <c r="C20" s="113">
        <v>10262</v>
      </c>
    </row>
    <row r="21" spans="1:3" s="112" customFormat="1" ht="17.25" customHeight="1">
      <c r="A21" s="89" t="s">
        <v>1401</v>
      </c>
      <c r="B21" s="113">
        <v>578929</v>
      </c>
      <c r="C21" s="113">
        <v>549680</v>
      </c>
    </row>
    <row r="22" spans="1:3" ht="18" customHeight="1">
      <c r="A22" s="89" t="s">
        <v>1405</v>
      </c>
      <c r="B22" s="113">
        <v>16000</v>
      </c>
      <c r="C22" s="113">
        <v>6013</v>
      </c>
    </row>
    <row r="23" spans="1:3" ht="18" customHeight="1">
      <c r="A23" s="89" t="s">
        <v>1406</v>
      </c>
      <c r="B23" s="113"/>
      <c r="C23" s="113"/>
    </row>
    <row r="24" spans="1:3" s="112" customFormat="1" ht="17.25" customHeight="1">
      <c r="A24" s="89" t="s">
        <v>1410</v>
      </c>
      <c r="B24" s="113">
        <v>16000</v>
      </c>
      <c r="C24" s="113">
        <v>6013</v>
      </c>
    </row>
    <row r="25" spans="1:3" ht="18" customHeight="1">
      <c r="A25" s="89" t="s">
        <v>1411</v>
      </c>
      <c r="B25" s="113">
        <v>5400</v>
      </c>
      <c r="C25" s="113">
        <v>6806</v>
      </c>
    </row>
    <row r="26" spans="1:3" s="112" customFormat="1" ht="17.25" customHeight="1">
      <c r="A26" s="89" t="s">
        <v>1412</v>
      </c>
      <c r="B26" s="113">
        <v>5400</v>
      </c>
      <c r="C26" s="113">
        <v>6601</v>
      </c>
    </row>
    <row r="27" spans="1:3" s="112" customFormat="1" ht="17.25" customHeight="1">
      <c r="A27" s="89" t="s">
        <v>1413</v>
      </c>
      <c r="B27" s="113"/>
      <c r="C27" s="113"/>
    </row>
    <row r="28" spans="1:3" s="112" customFormat="1" ht="17.25" customHeight="1">
      <c r="A28" s="89" t="s">
        <v>1414</v>
      </c>
      <c r="B28" s="113"/>
      <c r="C28" s="113">
        <v>205</v>
      </c>
    </row>
    <row r="29" spans="1:3" ht="18" customHeight="1">
      <c r="A29" s="89" t="s">
        <v>1415</v>
      </c>
      <c r="B29" s="113"/>
      <c r="C29" s="113">
        <v>0</v>
      </c>
    </row>
    <row r="30" spans="1:3" s="112" customFormat="1" ht="17.25" customHeight="1">
      <c r="A30" s="89" t="s">
        <v>1418</v>
      </c>
      <c r="B30" s="113"/>
      <c r="C30" s="113">
        <v>0</v>
      </c>
    </row>
    <row r="31" spans="1:3" ht="18" customHeight="1">
      <c r="A31" s="89" t="s">
        <v>1430</v>
      </c>
      <c r="B31" s="113">
        <v>97000</v>
      </c>
      <c r="C31" s="113">
        <v>97000</v>
      </c>
    </row>
    <row r="32" spans="1:3" ht="18" customHeight="1">
      <c r="A32" s="89" t="s">
        <v>1436</v>
      </c>
      <c r="B32" s="113">
        <v>97000</v>
      </c>
      <c r="C32" s="113">
        <v>97000</v>
      </c>
    </row>
    <row r="33" spans="1:3" ht="18" customHeight="1">
      <c r="A33" s="89" t="s">
        <v>839</v>
      </c>
      <c r="B33" s="113"/>
      <c r="C33" s="113">
        <v>39041</v>
      </c>
    </row>
    <row r="34" spans="1:3" ht="18" customHeight="1">
      <c r="A34" s="89" t="s">
        <v>1459</v>
      </c>
      <c r="B34" s="113"/>
      <c r="C34" s="113">
        <v>8251</v>
      </c>
    </row>
    <row r="35" spans="1:3" ht="18" customHeight="1">
      <c r="A35" s="89" t="s">
        <v>1462</v>
      </c>
      <c r="B35" s="113"/>
      <c r="C35" s="113">
        <v>8251</v>
      </c>
    </row>
    <row r="36" spans="1:3" ht="18" customHeight="1">
      <c r="A36" s="89" t="s">
        <v>1590</v>
      </c>
      <c r="B36" s="113"/>
      <c r="C36" s="113"/>
    </row>
    <row r="37" spans="1:3" ht="18" customHeight="1">
      <c r="A37" s="89" t="s">
        <v>1591</v>
      </c>
      <c r="B37" s="113"/>
      <c r="C37" s="113"/>
    </row>
    <row r="38" spans="1:3" ht="18" customHeight="1">
      <c r="A38" s="89" t="s">
        <v>1479</v>
      </c>
      <c r="B38" s="113"/>
      <c r="C38" s="113">
        <v>790</v>
      </c>
    </row>
    <row r="39" spans="1:3" s="112" customFormat="1" ht="17.25" customHeight="1">
      <c r="A39" s="89" t="s">
        <v>1480</v>
      </c>
      <c r="B39" s="113"/>
      <c r="C39" s="113">
        <v>117</v>
      </c>
    </row>
    <row r="40" spans="1:3" s="112" customFormat="1" ht="17.25" customHeight="1">
      <c r="A40" s="89" t="s">
        <v>1482</v>
      </c>
      <c r="B40" s="113"/>
      <c r="C40" s="113">
        <v>673</v>
      </c>
    </row>
    <row r="41" spans="1:3" ht="18" customHeight="1">
      <c r="A41" s="89" t="s">
        <v>1490</v>
      </c>
      <c r="B41" s="113"/>
      <c r="C41" s="113">
        <v>30000</v>
      </c>
    </row>
    <row r="42" spans="1:3" s="112" customFormat="1" ht="17.25" customHeight="1">
      <c r="A42" s="89" t="s">
        <v>1491</v>
      </c>
      <c r="B42" s="113"/>
      <c r="C42" s="113">
        <v>30000</v>
      </c>
    </row>
    <row r="43" spans="1:3" ht="18" customHeight="1">
      <c r="A43" s="89" t="s">
        <v>1237</v>
      </c>
      <c r="B43" s="113"/>
      <c r="C43" s="113">
        <v>210694</v>
      </c>
    </row>
    <row r="44" spans="1:3" ht="18" customHeight="1">
      <c r="A44" s="89" t="s">
        <v>1499</v>
      </c>
      <c r="B44" s="113"/>
      <c r="C44" s="113">
        <v>209200</v>
      </c>
    </row>
    <row r="45" spans="1:3" s="112" customFormat="1" ht="17.25" customHeight="1">
      <c r="A45" s="89" t="s">
        <v>1501</v>
      </c>
      <c r="B45" s="113"/>
      <c r="C45" s="113">
        <v>209200</v>
      </c>
    </row>
    <row r="46" spans="1:3" ht="18" customHeight="1">
      <c r="A46" s="89" t="s">
        <v>1503</v>
      </c>
      <c r="B46" s="113"/>
      <c r="C46" s="113">
        <v>720</v>
      </c>
    </row>
    <row r="47" spans="1:3" s="112" customFormat="1" ht="17.25" customHeight="1">
      <c r="A47" s="89" t="s">
        <v>1506</v>
      </c>
      <c r="B47" s="113"/>
      <c r="C47" s="113">
        <v>612</v>
      </c>
    </row>
    <row r="48" spans="1:3" s="112" customFormat="1" ht="17.25" customHeight="1">
      <c r="A48" s="89" t="s">
        <v>1507</v>
      </c>
      <c r="B48" s="113"/>
      <c r="C48" s="113"/>
    </row>
    <row r="49" spans="1:3" s="112" customFormat="1" ht="17.25" customHeight="1">
      <c r="A49" s="89" t="s">
        <v>1510</v>
      </c>
      <c r="B49" s="113"/>
      <c r="C49" s="113">
        <v>108</v>
      </c>
    </row>
    <row r="50" spans="1:3" ht="18" customHeight="1">
      <c r="A50" s="89" t="s">
        <v>1513</v>
      </c>
      <c r="B50" s="113"/>
      <c r="C50" s="113">
        <v>774</v>
      </c>
    </row>
    <row r="51" spans="1:3" s="112" customFormat="1" ht="17.25" customHeight="1">
      <c r="A51" s="89" t="s">
        <v>1515</v>
      </c>
      <c r="B51" s="113"/>
      <c r="C51" s="113">
        <v>304</v>
      </c>
    </row>
    <row r="52" spans="1:3" s="112" customFormat="1" ht="17.25" customHeight="1">
      <c r="A52" s="89" t="s">
        <v>1516</v>
      </c>
      <c r="B52" s="113"/>
      <c r="C52" s="113">
        <v>464</v>
      </c>
    </row>
    <row r="53" spans="1:3" s="112" customFormat="1" ht="17.25" customHeight="1">
      <c r="A53" s="89" t="s">
        <v>1519</v>
      </c>
      <c r="B53" s="113"/>
      <c r="C53" s="113">
        <v>2</v>
      </c>
    </row>
    <row r="54" spans="1:3" s="112" customFormat="1" ht="17.25" customHeight="1">
      <c r="A54" s="89" t="s">
        <v>1523</v>
      </c>
      <c r="B54" s="113"/>
      <c r="C54" s="113">
        <v>4</v>
      </c>
    </row>
    <row r="55" spans="1:3" ht="18" customHeight="1">
      <c r="A55" s="89" t="s">
        <v>1120</v>
      </c>
      <c r="B55" s="109">
        <v>71071</v>
      </c>
      <c r="C55" s="113">
        <v>72888</v>
      </c>
    </row>
    <row r="56" spans="1:3" s="112" customFormat="1" ht="17.25" customHeight="1">
      <c r="A56" s="89" t="s">
        <v>1525</v>
      </c>
      <c r="B56" s="113"/>
      <c r="C56" s="113">
        <v>72888</v>
      </c>
    </row>
    <row r="57" spans="1:3" s="112" customFormat="1" ht="17.25" customHeight="1">
      <c r="A57" s="89" t="s">
        <v>1528</v>
      </c>
      <c r="B57" s="113"/>
      <c r="C57" s="113">
        <v>71071</v>
      </c>
    </row>
    <row r="58" spans="1:3" s="112" customFormat="1" ht="17.25" customHeight="1">
      <c r="A58" s="89" t="s">
        <v>1536</v>
      </c>
      <c r="B58" s="113"/>
      <c r="C58" s="113"/>
    </row>
    <row r="59" spans="1:3" s="112" customFormat="1" ht="17.25" customHeight="1">
      <c r="A59" s="89" t="s">
        <v>1537</v>
      </c>
      <c r="B59" s="113"/>
      <c r="C59" s="113"/>
    </row>
    <row r="60" spans="1:3" s="112" customFormat="1" ht="17.25" customHeight="1">
      <c r="A60" s="89" t="s">
        <v>1538</v>
      </c>
      <c r="B60" s="113"/>
      <c r="C60" s="113"/>
    </row>
    <row r="61" spans="1:3" s="112" customFormat="1" ht="17.25" customHeight="1">
      <c r="A61" s="89" t="s">
        <v>1539</v>
      </c>
      <c r="B61" s="89"/>
      <c r="C61" s="113">
        <v>1817</v>
      </c>
    </row>
    <row r="62" spans="1:3" s="112" customFormat="1" ht="17.25" customHeight="1">
      <c r="A62" s="89" t="s">
        <v>1557</v>
      </c>
      <c r="B62" s="89"/>
      <c r="C62" s="113">
        <v>3451</v>
      </c>
    </row>
    <row r="63" spans="1:3" s="112" customFormat="1" ht="17.25" customHeight="1">
      <c r="A63" s="89" t="s">
        <v>1570</v>
      </c>
      <c r="B63" s="89"/>
      <c r="C63" s="113">
        <v>3451</v>
      </c>
    </row>
    <row r="64" spans="1:3" s="112" customFormat="1" ht="17.25" customHeight="1">
      <c r="A64" s="89" t="s">
        <v>1574</v>
      </c>
      <c r="B64" s="89"/>
      <c r="C64" s="113">
        <v>3451</v>
      </c>
    </row>
    <row r="65" spans="1:3" ht="18" customHeight="1">
      <c r="A65" s="89" t="s">
        <v>106</v>
      </c>
      <c r="B65" s="113"/>
      <c r="C65" s="113">
        <v>306</v>
      </c>
    </row>
    <row r="66" spans="1:3" ht="18" customHeight="1">
      <c r="A66" s="89" t="s">
        <v>1592</v>
      </c>
      <c r="B66" s="114"/>
      <c r="C66" s="113">
        <v>34557</v>
      </c>
    </row>
    <row r="67" spans="1:3" ht="18" customHeight="1">
      <c r="A67" s="89" t="s">
        <v>1593</v>
      </c>
      <c r="B67" s="114"/>
      <c r="C67" s="113">
        <v>36400</v>
      </c>
    </row>
    <row r="68" spans="1:3" ht="18" customHeight="1">
      <c r="A68" s="114" t="s">
        <v>1594</v>
      </c>
      <c r="B68" s="114"/>
      <c r="C68" s="113"/>
    </row>
    <row r="69" spans="1:3" ht="18" customHeight="1">
      <c r="A69" s="89" t="s">
        <v>1595</v>
      </c>
      <c r="B69" s="114"/>
      <c r="C69" s="113"/>
    </row>
    <row r="70" spans="1:3" ht="18" customHeight="1">
      <c r="A70" s="89" t="s">
        <v>1596</v>
      </c>
      <c r="B70" s="115"/>
      <c r="C70" s="113"/>
    </row>
    <row r="71" spans="1:3" s="112" customFormat="1" ht="22.5" customHeight="1">
      <c r="A71" s="116" t="s">
        <v>1597</v>
      </c>
      <c r="B71" s="117"/>
      <c r="C71" s="113">
        <v>194532</v>
      </c>
    </row>
    <row r="72" spans="1:3" ht="30" customHeight="1">
      <c r="A72" s="75" t="s">
        <v>1598</v>
      </c>
      <c r="B72" s="68">
        <f>B5+B65+B66+B69+B71+B70+B68</f>
        <v>768400</v>
      </c>
      <c r="C72" s="68">
        <f>C5+C65+C66+C69+C71+C70+C68+C67</f>
        <v>1363388</v>
      </c>
    </row>
    <row r="73" spans="1:3" ht="30" customHeight="1">
      <c r="A73" s="44"/>
      <c r="B73" s="44"/>
      <c r="C73" s="44"/>
    </row>
    <row r="74" spans="1:3" ht="30" customHeight="1">
      <c r="A74" s="44"/>
      <c r="B74" s="44"/>
      <c r="C74" s="44"/>
    </row>
    <row r="75" ht="30" customHeight="1"/>
    <row r="76" ht="30" customHeight="1"/>
    <row r="77" ht="30" customHeight="1"/>
    <row r="78" ht="30" customHeight="1"/>
  </sheetData>
  <sheetProtection/>
  <mergeCells count="1">
    <mergeCell ref="A2:C2"/>
  </mergeCells>
  <printOptions horizontalCentered="1"/>
  <pageMargins left="0.20069444444444445" right="0.20069444444444445" top="0.5902777777777778" bottom="0.20069444444444445" header="0" footer="0"/>
  <pageSetup horizontalDpi="600" verticalDpi="600" orientation="portrait" paperSize="9" scale="95"/>
</worksheet>
</file>

<file path=xl/worksheets/sheet17.xml><?xml version="1.0" encoding="utf-8"?>
<worksheet xmlns="http://schemas.openxmlformats.org/spreadsheetml/2006/main" xmlns:r="http://schemas.openxmlformats.org/officeDocument/2006/relationships">
  <sheetPr>
    <tabColor rgb="FFFF0000"/>
  </sheetPr>
  <dimension ref="A1:B18"/>
  <sheetViews>
    <sheetView workbookViewId="0" topLeftCell="A1">
      <selection activeCell="A3" sqref="A3"/>
    </sheetView>
  </sheetViews>
  <sheetFormatPr defaultColWidth="9.00390625" defaultRowHeight="14.25"/>
  <cols>
    <col min="1" max="1" width="54.125" style="99" customWidth="1"/>
    <col min="2" max="2" width="21.50390625" style="99" customWidth="1"/>
    <col min="3" max="16384" width="9.00390625" style="99" customWidth="1"/>
  </cols>
  <sheetData>
    <row r="1" ht="14.25">
      <c r="A1" s="55" t="s">
        <v>1599</v>
      </c>
    </row>
    <row r="2" spans="1:2" ht="30.75" customHeight="1">
      <c r="A2" s="100" t="s">
        <v>1600</v>
      </c>
      <c r="B2" s="100"/>
    </row>
    <row r="3" spans="1:2" ht="18.75" customHeight="1">
      <c r="A3" s="101"/>
      <c r="B3" s="102" t="s">
        <v>35</v>
      </c>
    </row>
    <row r="4" spans="1:2" s="97" customFormat="1" ht="24.75" customHeight="1">
      <c r="A4" s="86" t="s">
        <v>1245</v>
      </c>
      <c r="B4" s="103" t="s">
        <v>37</v>
      </c>
    </row>
    <row r="5" spans="1:2" s="97" customFormat="1" ht="24.75" customHeight="1">
      <c r="A5" s="104" t="s">
        <v>1601</v>
      </c>
      <c r="B5" s="105">
        <f>B6+B8+B11+B14+B17</f>
        <v>34557</v>
      </c>
    </row>
    <row r="6" spans="1:2" s="98" customFormat="1" ht="24.75" customHeight="1">
      <c r="A6" s="106" t="s">
        <v>445</v>
      </c>
      <c r="B6" s="107">
        <f>SUM(B7:B7)</f>
        <v>60</v>
      </c>
    </row>
    <row r="7" spans="1:2" s="98" customFormat="1" ht="24.75" customHeight="1">
      <c r="A7" s="108" t="s">
        <v>1354</v>
      </c>
      <c r="B7" s="105">
        <v>60</v>
      </c>
    </row>
    <row r="8" spans="1:2" s="98" customFormat="1" ht="24.75" customHeight="1">
      <c r="A8" s="106" t="s">
        <v>487</v>
      </c>
      <c r="B8" s="105">
        <f>SUM(B9:B10)</f>
        <v>292</v>
      </c>
    </row>
    <row r="9" spans="1:2" ht="24.75" customHeight="1">
      <c r="A9" s="108" t="s">
        <v>1369</v>
      </c>
      <c r="B9" s="109">
        <v>292</v>
      </c>
    </row>
    <row r="10" spans="1:2" s="98" customFormat="1" ht="24.75" customHeight="1">
      <c r="A10" s="108" t="s">
        <v>1373</v>
      </c>
      <c r="B10" s="105">
        <v>0</v>
      </c>
    </row>
    <row r="11" spans="1:2" s="98" customFormat="1" ht="24.75" customHeight="1">
      <c r="A11" s="106" t="s">
        <v>728</v>
      </c>
      <c r="B11" s="105">
        <f>SUM(B12:B13)</f>
        <v>32689</v>
      </c>
    </row>
    <row r="12" spans="1:2" s="98" customFormat="1" ht="24.75" customHeight="1">
      <c r="A12" s="108" t="s">
        <v>1387</v>
      </c>
      <c r="B12" s="109">
        <v>32689</v>
      </c>
    </row>
    <row r="13" spans="1:2" ht="24.75" customHeight="1">
      <c r="A13" s="108" t="s">
        <v>1405</v>
      </c>
      <c r="B13" s="109"/>
    </row>
    <row r="14" spans="1:2" ht="24.75" customHeight="1">
      <c r="A14" s="106" t="s">
        <v>1237</v>
      </c>
      <c r="B14" s="105">
        <f>SUM(B15:B16)</f>
        <v>1516</v>
      </c>
    </row>
    <row r="15" spans="1:2" ht="24.75" customHeight="1">
      <c r="A15" s="108" t="s">
        <v>1499</v>
      </c>
      <c r="B15" s="105">
        <v>0</v>
      </c>
    </row>
    <row r="16" spans="1:2" s="98" customFormat="1" ht="24.75" customHeight="1">
      <c r="A16" s="108" t="s">
        <v>1513</v>
      </c>
      <c r="B16" s="109">
        <v>1516</v>
      </c>
    </row>
    <row r="17" spans="1:2" s="98" customFormat="1" ht="24.75" customHeight="1">
      <c r="A17" s="110" t="s">
        <v>1557</v>
      </c>
      <c r="B17" s="105">
        <f>SUM(B18:B18)</f>
        <v>0</v>
      </c>
    </row>
    <row r="18" spans="1:2" s="98" customFormat="1" ht="24.75" customHeight="1">
      <c r="A18" s="111" t="s">
        <v>1570</v>
      </c>
      <c r="B18" s="105">
        <v>0</v>
      </c>
    </row>
    <row r="19" s="98" customFormat="1" ht="24.75" customHeight="1"/>
    <row r="20" s="97" customFormat="1" ht="24.75" customHeight="1"/>
    <row r="21" ht="24.75" customHeight="1"/>
    <row r="22" ht="24.75" customHeight="1"/>
    <row r="23" ht="24.75" customHeight="1"/>
    <row r="24" ht="24.75" customHeight="1"/>
    <row r="25" ht="24.75" customHeight="1"/>
    <row r="26" ht="24.75" customHeight="1"/>
    <row r="27" ht="24.75" customHeight="1"/>
  </sheetData>
  <sheetProtection/>
  <mergeCells count="1">
    <mergeCell ref="A2:B2"/>
  </mergeCells>
  <printOptions horizontalCentered="1"/>
  <pageMargins left="0.38958333333333334" right="0.38958333333333334" top="0.5895833333333333" bottom="0.5895833333333333" header="0.30972222222222223" footer="0.30972222222222223"/>
  <pageSetup horizontalDpi="600" verticalDpi="600" orientation="portrait" paperSize="9"/>
</worksheet>
</file>

<file path=xl/worksheets/sheet18.xml><?xml version="1.0" encoding="utf-8"?>
<worksheet xmlns="http://schemas.openxmlformats.org/spreadsheetml/2006/main" xmlns:r="http://schemas.openxmlformats.org/officeDocument/2006/relationships">
  <sheetPr>
    <tabColor rgb="FFFF0000"/>
  </sheetPr>
  <dimension ref="A1:F21"/>
  <sheetViews>
    <sheetView workbookViewId="0" topLeftCell="A1">
      <selection activeCell="M23" sqref="M23"/>
    </sheetView>
  </sheetViews>
  <sheetFormatPr defaultColWidth="9.00390625" defaultRowHeight="14.25"/>
  <cols>
    <col min="1" max="1" width="35.375" style="0" customWidth="1"/>
    <col min="2" max="2" width="25.25390625" style="0" customWidth="1"/>
  </cols>
  <sheetData>
    <row r="1" spans="1:2" ht="14.25">
      <c r="A1" s="55" t="s">
        <v>1602</v>
      </c>
      <c r="B1" s="55"/>
    </row>
    <row r="2" spans="1:2" ht="32.25" customHeight="1">
      <c r="A2" s="82" t="s">
        <v>1603</v>
      </c>
      <c r="B2" s="82"/>
    </row>
    <row r="3" spans="1:2" ht="17.25" customHeight="1">
      <c r="A3" s="83"/>
      <c r="B3" s="93" t="s">
        <v>35</v>
      </c>
    </row>
    <row r="4" spans="1:2" s="92" customFormat="1" ht="24.75" customHeight="1">
      <c r="A4" s="85" t="s">
        <v>1317</v>
      </c>
      <c r="B4" s="85" t="s">
        <v>37</v>
      </c>
    </row>
    <row r="5" spans="1:2" s="92" customFormat="1" ht="24.75" customHeight="1">
      <c r="A5" s="94" t="s">
        <v>1318</v>
      </c>
      <c r="B5" s="87">
        <f>SUM(B6:B9)</f>
        <v>34557</v>
      </c>
    </row>
    <row r="6" spans="1:2" s="92" customFormat="1" ht="19.5" customHeight="1">
      <c r="A6" s="88" t="s">
        <v>1323</v>
      </c>
      <c r="B6" s="95">
        <v>926</v>
      </c>
    </row>
    <row r="7" spans="1:2" s="92" customFormat="1" ht="19.5" customHeight="1">
      <c r="A7" s="88" t="s">
        <v>1324</v>
      </c>
      <c r="B7" s="95">
        <v>951</v>
      </c>
    </row>
    <row r="8" spans="1:2" s="92" customFormat="1" ht="19.5" customHeight="1">
      <c r="A8" s="88" t="s">
        <v>1325</v>
      </c>
      <c r="B8" s="95">
        <v>1731</v>
      </c>
    </row>
    <row r="9" spans="1:2" s="92" customFormat="1" ht="19.5" customHeight="1">
      <c r="A9" s="88" t="s">
        <v>1326</v>
      </c>
      <c r="B9" s="95">
        <v>30949</v>
      </c>
    </row>
    <row r="10" ht="19.5" customHeight="1"/>
    <row r="11" ht="19.5" customHeight="1"/>
    <row r="12" ht="19.5" customHeight="1"/>
    <row r="13" ht="19.5" customHeight="1"/>
    <row r="14" ht="19.5" customHeight="1"/>
    <row r="15" ht="19.5" customHeight="1"/>
    <row r="16" ht="19.5" customHeight="1"/>
    <row r="17" ht="19.5" customHeight="1"/>
    <row r="18" ht="19.5" customHeight="1"/>
    <row r="21" ht="14.25">
      <c r="F21" s="96"/>
    </row>
  </sheetData>
  <sheetProtection/>
  <mergeCells count="1">
    <mergeCell ref="A2:B2"/>
  </mergeCells>
  <printOptions horizontalCentered="1"/>
  <pageMargins left="0.38958333333333334" right="0.38958333333333334" top="0.7895833333333333" bottom="0.9798611111111111" header="0.5097222222222222" footer="0.5097222222222222"/>
  <pageSetup horizontalDpi="600" verticalDpi="600" orientation="portrait" paperSize="9"/>
</worksheet>
</file>

<file path=xl/worksheets/sheet19.xml><?xml version="1.0" encoding="utf-8"?>
<worksheet xmlns="http://schemas.openxmlformats.org/spreadsheetml/2006/main" xmlns:r="http://schemas.openxmlformats.org/officeDocument/2006/relationships">
  <sheetPr>
    <tabColor rgb="FFFF0000"/>
  </sheetPr>
  <dimension ref="A1:C15"/>
  <sheetViews>
    <sheetView workbookViewId="0" topLeftCell="A1">
      <selection activeCell="C6" sqref="C6:C10"/>
    </sheetView>
  </sheetViews>
  <sheetFormatPr defaultColWidth="9.00390625" defaultRowHeight="14.25"/>
  <cols>
    <col min="1" max="1" width="40.625" style="0" customWidth="1"/>
    <col min="2" max="2" width="26.125" style="0" customWidth="1"/>
    <col min="3" max="3" width="23.625" style="0" customWidth="1"/>
  </cols>
  <sheetData>
    <row r="1" spans="1:2" ht="14.25">
      <c r="A1" s="55" t="s">
        <v>1604</v>
      </c>
      <c r="B1" s="55"/>
    </row>
    <row r="2" spans="1:3" ht="46.5" customHeight="1">
      <c r="A2" s="57" t="s">
        <v>1605</v>
      </c>
      <c r="B2" s="57"/>
      <c r="C2" s="57"/>
    </row>
    <row r="3" spans="1:3" ht="27" customHeight="1">
      <c r="A3" s="69"/>
      <c r="B3" s="69"/>
      <c r="C3" s="70" t="s">
        <v>35</v>
      </c>
    </row>
    <row r="4" spans="1:3" s="55" customFormat="1" ht="24.75" customHeight="1">
      <c r="A4" s="71" t="s">
        <v>36</v>
      </c>
      <c r="B4" s="71" t="s">
        <v>1581</v>
      </c>
      <c r="C4" s="61" t="s">
        <v>37</v>
      </c>
    </row>
    <row r="5" spans="1:3" s="55" customFormat="1" ht="19.5" customHeight="1">
      <c r="A5" s="89" t="s">
        <v>1606</v>
      </c>
      <c r="B5" s="90">
        <v>162831</v>
      </c>
      <c r="C5" s="90">
        <v>309491</v>
      </c>
    </row>
    <row r="6" spans="1:3" s="55" customFormat="1" ht="19.5" customHeight="1">
      <c r="A6" s="89" t="s">
        <v>1607</v>
      </c>
      <c r="B6" s="90">
        <v>601</v>
      </c>
      <c r="C6" s="90">
        <v>625</v>
      </c>
    </row>
    <row r="7" spans="1:3" s="55" customFormat="1" ht="19.5" customHeight="1">
      <c r="A7" s="89" t="s">
        <v>1608</v>
      </c>
      <c r="B7" s="90">
        <v>1583</v>
      </c>
      <c r="C7" s="90">
        <v>693</v>
      </c>
    </row>
    <row r="8" spans="1:3" s="55" customFormat="1" ht="19.5" customHeight="1">
      <c r="A8" s="89" t="s">
        <v>1609</v>
      </c>
      <c r="B8" s="90">
        <v>99947</v>
      </c>
      <c r="C8" s="90">
        <v>38216</v>
      </c>
    </row>
    <row r="9" spans="1:3" s="55" customFormat="1" ht="19.5" customHeight="1">
      <c r="A9" s="89" t="s">
        <v>1610</v>
      </c>
      <c r="B9" s="90"/>
      <c r="C9" s="90"/>
    </row>
    <row r="10" spans="1:3" s="55" customFormat="1" ht="19.5" customHeight="1">
      <c r="A10" s="89" t="s">
        <v>1611</v>
      </c>
      <c r="B10" s="90">
        <v>60700</v>
      </c>
      <c r="C10" s="90">
        <v>269957</v>
      </c>
    </row>
    <row r="11" spans="1:3" s="55" customFormat="1" ht="19.5" customHeight="1">
      <c r="A11" s="89" t="s">
        <v>1612</v>
      </c>
      <c r="B11" s="90"/>
      <c r="C11" s="90">
        <v>302</v>
      </c>
    </row>
    <row r="12" spans="1:3" s="55" customFormat="1" ht="19.5" customHeight="1">
      <c r="A12" s="89" t="s">
        <v>1613</v>
      </c>
      <c r="B12" s="90"/>
      <c r="C12" s="90">
        <v>32195</v>
      </c>
    </row>
    <row r="13" spans="1:3" s="55" customFormat="1" ht="24.75" customHeight="1">
      <c r="A13" s="75" t="s">
        <v>1614</v>
      </c>
      <c r="B13" s="90">
        <v>162831</v>
      </c>
      <c r="C13" s="68">
        <f>C5+C11+C12</f>
        <v>341988</v>
      </c>
    </row>
    <row r="14" spans="1:3" ht="30" customHeight="1">
      <c r="A14" s="44"/>
      <c r="B14" s="44"/>
      <c r="C14" s="44"/>
    </row>
    <row r="15" spans="1:3" ht="30" customHeight="1">
      <c r="A15" s="44"/>
      <c r="B15" s="44"/>
      <c r="C15" s="44"/>
    </row>
    <row r="16" ht="30" customHeight="1"/>
    <row r="17" ht="30" customHeight="1"/>
    <row r="18" ht="30" customHeight="1"/>
    <row r="19" ht="30" customHeight="1"/>
    <row r="20" ht="30" customHeight="1"/>
  </sheetData>
  <sheetProtection/>
  <mergeCells count="1">
    <mergeCell ref="A2:C2"/>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B17"/>
  <sheetViews>
    <sheetView workbookViewId="0" topLeftCell="A1">
      <selection activeCell="D17" sqref="D17"/>
    </sheetView>
  </sheetViews>
  <sheetFormatPr defaultColWidth="9.00390625" defaultRowHeight="14.25"/>
  <cols>
    <col min="1" max="1" width="40.625" style="0" customWidth="1"/>
    <col min="2" max="2" width="25.625" style="0" customWidth="1"/>
  </cols>
  <sheetData>
    <row r="1" ht="14.25">
      <c r="A1" s="55" t="s">
        <v>33</v>
      </c>
    </row>
    <row r="2" spans="1:2" ht="46.5" customHeight="1">
      <c r="A2" s="57" t="s">
        <v>34</v>
      </c>
      <c r="B2" s="57"/>
    </row>
    <row r="3" spans="1:2" ht="14.25">
      <c r="A3" s="155"/>
      <c r="B3" s="155"/>
    </row>
    <row r="4" spans="1:2" ht="27" customHeight="1">
      <c r="A4" s="58"/>
      <c r="B4" s="59" t="s">
        <v>35</v>
      </c>
    </row>
    <row r="5" spans="1:2" ht="39.75" customHeight="1">
      <c r="A5" s="60" t="s">
        <v>36</v>
      </c>
      <c r="B5" s="167" t="s">
        <v>37</v>
      </c>
    </row>
    <row r="6" spans="1:2" ht="30" customHeight="1">
      <c r="A6" s="168" t="s">
        <v>38</v>
      </c>
      <c r="B6" s="169">
        <v>1279717</v>
      </c>
    </row>
    <row r="7" spans="1:2" ht="30" customHeight="1">
      <c r="A7" s="170" t="s">
        <v>39</v>
      </c>
      <c r="B7" s="169">
        <v>4434924</v>
      </c>
    </row>
    <row r="8" spans="1:2" ht="30" customHeight="1">
      <c r="A8" s="170" t="s">
        <v>40</v>
      </c>
      <c r="B8" s="169">
        <v>111801</v>
      </c>
    </row>
    <row r="9" spans="1:2" ht="30" customHeight="1">
      <c r="A9" s="170" t="s">
        <v>41</v>
      </c>
      <c r="B9" s="169">
        <v>3949544</v>
      </c>
    </row>
    <row r="10" spans="1:2" ht="30" customHeight="1">
      <c r="A10" s="170" t="s">
        <v>42</v>
      </c>
      <c r="B10" s="169">
        <v>373579</v>
      </c>
    </row>
    <row r="11" spans="1:2" ht="30" customHeight="1">
      <c r="A11" s="170" t="s">
        <v>43</v>
      </c>
      <c r="B11" s="169">
        <v>591096</v>
      </c>
    </row>
    <row r="12" spans="1:2" ht="30" customHeight="1">
      <c r="A12" s="170" t="s">
        <v>44</v>
      </c>
      <c r="B12" s="169">
        <v>21085</v>
      </c>
    </row>
    <row r="13" spans="1:2" ht="30" customHeight="1">
      <c r="A13" s="170" t="s">
        <v>45</v>
      </c>
      <c r="B13" s="169">
        <v>685364</v>
      </c>
    </row>
    <row r="14" spans="1:2" ht="30" customHeight="1">
      <c r="A14" s="172" t="s">
        <v>46</v>
      </c>
      <c r="B14" s="169">
        <v>217801</v>
      </c>
    </row>
    <row r="15" spans="1:2" ht="39.75" customHeight="1">
      <c r="A15" s="173" t="s">
        <v>47</v>
      </c>
      <c r="B15" s="174">
        <f>B6+B7+B11+B12+B13+B14</f>
        <v>7229987</v>
      </c>
    </row>
    <row r="16" spans="1:2" ht="30" customHeight="1">
      <c r="A16" s="44"/>
      <c r="B16" s="44"/>
    </row>
    <row r="17" spans="1:2" ht="30" customHeight="1">
      <c r="A17" s="44"/>
      <c r="B17" s="44"/>
    </row>
    <row r="18" ht="30" customHeight="1"/>
    <row r="19" ht="30" customHeight="1"/>
    <row r="20" ht="30" customHeight="1"/>
    <row r="21" ht="30" customHeight="1"/>
    <row r="22" ht="30" customHeight="1"/>
  </sheetData>
  <sheetProtection/>
  <mergeCells count="1">
    <mergeCell ref="A2:B2"/>
  </mergeCells>
  <printOptions horizontalCentered="1"/>
  <pageMargins left="0.75" right="0.75" top="0.9798611111111111" bottom="0.9798611111111111" header="0.5097222222222222" footer="0.5097222222222222"/>
  <pageSetup horizontalDpi="600" verticalDpi="600" orientation="portrait" paperSize="9"/>
</worksheet>
</file>

<file path=xl/worksheets/sheet20.xml><?xml version="1.0" encoding="utf-8"?>
<worksheet xmlns="http://schemas.openxmlformats.org/spreadsheetml/2006/main" xmlns:r="http://schemas.openxmlformats.org/officeDocument/2006/relationships">
  <sheetPr>
    <tabColor rgb="FFFF0000"/>
  </sheetPr>
  <dimension ref="A1:C18"/>
  <sheetViews>
    <sheetView workbookViewId="0" topLeftCell="A1">
      <selection activeCell="H19" sqref="H19"/>
    </sheetView>
  </sheetViews>
  <sheetFormatPr defaultColWidth="9.00390625" defaultRowHeight="14.25"/>
  <cols>
    <col min="1" max="1" width="43.75390625" style="0" customWidth="1"/>
    <col min="2" max="2" width="22.375" style="0" customWidth="1"/>
    <col min="3" max="3" width="23.625" style="0" customWidth="1"/>
  </cols>
  <sheetData>
    <row r="1" spans="1:2" ht="14.25">
      <c r="A1" s="55" t="s">
        <v>1615</v>
      </c>
      <c r="B1" s="55"/>
    </row>
    <row r="2" spans="1:3" ht="46.5" customHeight="1">
      <c r="A2" s="57" t="s">
        <v>1616</v>
      </c>
      <c r="B2" s="57"/>
      <c r="C2" s="57"/>
    </row>
    <row r="3" spans="1:3" ht="27" customHeight="1">
      <c r="A3" s="69"/>
      <c r="B3" s="69"/>
      <c r="C3" s="70" t="s">
        <v>35</v>
      </c>
    </row>
    <row r="4" spans="1:3" s="55" customFormat="1" ht="24.75" customHeight="1">
      <c r="A4" s="71" t="s">
        <v>36</v>
      </c>
      <c r="B4" s="71" t="s">
        <v>1581</v>
      </c>
      <c r="C4" s="61" t="s">
        <v>37</v>
      </c>
    </row>
    <row r="5" spans="1:3" s="55" customFormat="1" ht="19.5" customHeight="1">
      <c r="A5" s="89" t="s">
        <v>1617</v>
      </c>
      <c r="B5" s="90">
        <v>60454</v>
      </c>
      <c r="C5" s="90">
        <v>33019</v>
      </c>
    </row>
    <row r="6" spans="1:3" s="55" customFormat="1" ht="19.5" customHeight="1">
      <c r="A6" s="89" t="s">
        <v>1618</v>
      </c>
      <c r="B6" s="90">
        <v>452</v>
      </c>
      <c r="C6" s="90">
        <v>1686</v>
      </c>
    </row>
    <row r="7" spans="1:3" s="55" customFormat="1" ht="19.5" customHeight="1">
      <c r="A7" s="89" t="s">
        <v>1619</v>
      </c>
      <c r="B7" s="90"/>
      <c r="C7" s="90">
        <v>445</v>
      </c>
    </row>
    <row r="8" spans="1:3" s="55" customFormat="1" ht="19.5" customHeight="1">
      <c r="A8" s="89" t="s">
        <v>1620</v>
      </c>
      <c r="B8" s="90">
        <v>130</v>
      </c>
      <c r="C8" s="90">
        <v>154</v>
      </c>
    </row>
    <row r="9" spans="1:3" s="55" customFormat="1" ht="19.5" customHeight="1">
      <c r="A9" s="89" t="s">
        <v>1621</v>
      </c>
      <c r="B9" s="90">
        <v>322</v>
      </c>
      <c r="C9" s="90">
        <v>1087</v>
      </c>
    </row>
    <row r="10" spans="1:3" s="55" customFormat="1" ht="19.5" customHeight="1">
      <c r="A10" s="89" t="s">
        <v>1622</v>
      </c>
      <c r="B10" s="90"/>
      <c r="C10" s="90">
        <v>12844</v>
      </c>
    </row>
    <row r="11" spans="1:3" s="55" customFormat="1" ht="19.5" customHeight="1">
      <c r="A11" s="89" t="s">
        <v>1623</v>
      </c>
      <c r="B11" s="90"/>
      <c r="C11" s="90">
        <v>12844</v>
      </c>
    </row>
    <row r="12" spans="1:3" s="55" customFormat="1" ht="19.5" customHeight="1">
      <c r="A12" s="89" t="s">
        <v>1624</v>
      </c>
      <c r="B12" s="90">
        <v>60002</v>
      </c>
      <c r="C12" s="90">
        <v>18489</v>
      </c>
    </row>
    <row r="13" spans="1:3" s="55" customFormat="1" ht="19.5" customHeight="1">
      <c r="A13" s="89" t="s">
        <v>1625</v>
      </c>
      <c r="B13" s="90">
        <v>60002</v>
      </c>
      <c r="C13" s="90">
        <v>18489</v>
      </c>
    </row>
    <row r="14" spans="1:3" s="55" customFormat="1" ht="19.5" customHeight="1">
      <c r="A14" s="89" t="s">
        <v>1626</v>
      </c>
      <c r="B14" s="90">
        <v>102377</v>
      </c>
      <c r="C14" s="90">
        <v>295318</v>
      </c>
    </row>
    <row r="15" spans="1:3" s="55" customFormat="1" ht="19.5" customHeight="1">
      <c r="A15" s="89" t="s">
        <v>1627</v>
      </c>
      <c r="B15" s="90"/>
      <c r="C15" s="90">
        <v>13651</v>
      </c>
    </row>
    <row r="16" spans="1:3" s="55" customFormat="1" ht="24.75" customHeight="1">
      <c r="A16" s="75" t="s">
        <v>1628</v>
      </c>
      <c r="B16" s="90">
        <v>162831</v>
      </c>
      <c r="C16" s="91">
        <f>C5+C14+C15</f>
        <v>341988</v>
      </c>
    </row>
    <row r="17" spans="1:3" ht="30" customHeight="1">
      <c r="A17" s="44"/>
      <c r="B17" s="44"/>
      <c r="C17" s="44"/>
    </row>
    <row r="18" spans="1:3" ht="30" customHeight="1">
      <c r="A18" s="44"/>
      <c r="B18" s="44"/>
      <c r="C18" s="44"/>
    </row>
    <row r="19" ht="30" customHeight="1"/>
    <row r="20" ht="30" customHeight="1"/>
    <row r="21" ht="30" customHeight="1"/>
    <row r="22" ht="30" customHeight="1"/>
    <row r="23" ht="30" customHeight="1"/>
  </sheetData>
  <sheetProtection/>
  <mergeCells count="1">
    <mergeCell ref="A2:C2"/>
  </mergeCells>
  <printOptions horizontalCentered="1"/>
  <pageMargins left="0.2" right="0.2" top="0.9798611111111111" bottom="0.9798611111111111" header="0.5097222222222222" footer="0.5097222222222222"/>
  <pageSetup horizontalDpi="600" verticalDpi="600"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1:C14"/>
  <sheetViews>
    <sheetView workbookViewId="0" topLeftCell="A1">
      <selection activeCell="C12" sqref="C12"/>
    </sheetView>
  </sheetViews>
  <sheetFormatPr defaultColWidth="9.00390625" defaultRowHeight="14.25"/>
  <cols>
    <col min="1" max="1" width="40.625" style="0" customWidth="1"/>
    <col min="2" max="3" width="23.625" style="0" customWidth="1"/>
  </cols>
  <sheetData>
    <row r="1" spans="1:2" ht="14.25">
      <c r="A1" s="55" t="s">
        <v>1629</v>
      </c>
      <c r="B1" s="55"/>
    </row>
    <row r="2" spans="1:3" ht="46.5" customHeight="1">
      <c r="A2" s="57" t="s">
        <v>1630</v>
      </c>
      <c r="B2" s="57"/>
      <c r="C2" s="57"/>
    </row>
    <row r="3" spans="1:3" ht="27" customHeight="1">
      <c r="A3" s="69"/>
      <c r="B3" s="69"/>
      <c r="C3" s="70" t="s">
        <v>35</v>
      </c>
    </row>
    <row r="4" spans="1:3" s="55" customFormat="1" ht="24.75" customHeight="1">
      <c r="A4" s="71" t="s">
        <v>36</v>
      </c>
      <c r="B4" s="61" t="s">
        <v>1581</v>
      </c>
      <c r="C4" s="61" t="s">
        <v>37</v>
      </c>
    </row>
    <row r="5" spans="1:3" s="55" customFormat="1" ht="19.5" customHeight="1">
      <c r="A5" s="89" t="s">
        <v>1606</v>
      </c>
      <c r="B5" s="90">
        <v>50884</v>
      </c>
      <c r="C5" s="90">
        <f>SUM(C6:C10)</f>
        <v>268231</v>
      </c>
    </row>
    <row r="6" spans="1:3" s="55" customFormat="1" ht="19.5" customHeight="1">
      <c r="A6" s="89" t="s">
        <v>1607</v>
      </c>
      <c r="B6" s="90">
        <v>601</v>
      </c>
      <c r="C6" s="90">
        <v>625</v>
      </c>
    </row>
    <row r="7" spans="1:3" s="55" customFormat="1" ht="19.5" customHeight="1">
      <c r="A7" s="89" t="s">
        <v>1608</v>
      </c>
      <c r="B7" s="90">
        <v>283</v>
      </c>
      <c r="C7" s="90">
        <v>275</v>
      </c>
    </row>
    <row r="8" spans="1:3" s="55" customFormat="1" ht="19.5" customHeight="1">
      <c r="A8" s="89" t="s">
        <v>1609</v>
      </c>
      <c r="B8" s="90"/>
      <c r="C8" s="90">
        <v>38216</v>
      </c>
    </row>
    <row r="9" spans="1:3" s="55" customFormat="1" ht="19.5" customHeight="1">
      <c r="A9" s="89" t="s">
        <v>1631</v>
      </c>
      <c r="B9" s="90"/>
      <c r="C9" s="90"/>
    </row>
    <row r="10" spans="1:3" s="55" customFormat="1" ht="19.5" customHeight="1">
      <c r="A10" s="89" t="s">
        <v>1611</v>
      </c>
      <c r="B10" s="90">
        <v>50000</v>
      </c>
      <c r="C10" s="90">
        <v>229115</v>
      </c>
    </row>
    <row r="11" spans="1:3" s="55" customFormat="1" ht="19.5" customHeight="1">
      <c r="A11" s="89" t="s">
        <v>1612</v>
      </c>
      <c r="B11" s="89"/>
      <c r="C11" s="90">
        <v>212</v>
      </c>
    </row>
    <row r="12" spans="1:3" s="55" customFormat="1" ht="19.5" customHeight="1">
      <c r="A12" s="89" t="s">
        <v>1613</v>
      </c>
      <c r="B12" s="90">
        <v>2294</v>
      </c>
      <c r="C12" s="90">
        <v>3677</v>
      </c>
    </row>
    <row r="13" spans="1:3" s="55" customFormat="1" ht="24.75" customHeight="1">
      <c r="A13" s="75" t="s">
        <v>1614</v>
      </c>
      <c r="B13" s="75">
        <v>53178</v>
      </c>
      <c r="C13" s="68">
        <f>C5+C11+C12</f>
        <v>272120</v>
      </c>
    </row>
    <row r="14" spans="1:3" ht="30" customHeight="1">
      <c r="A14" s="44"/>
      <c r="B14" s="44"/>
      <c r="C14" s="44"/>
    </row>
    <row r="15" ht="30" customHeight="1"/>
    <row r="16" ht="30" customHeight="1"/>
    <row r="17" ht="30" customHeight="1"/>
    <row r="18" ht="30" customHeight="1"/>
    <row r="19" ht="30" customHeight="1"/>
  </sheetData>
  <sheetProtection/>
  <mergeCells count="1">
    <mergeCell ref="A2:C2"/>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22.xml><?xml version="1.0" encoding="utf-8"?>
<worksheet xmlns="http://schemas.openxmlformats.org/spreadsheetml/2006/main" xmlns:r="http://schemas.openxmlformats.org/officeDocument/2006/relationships">
  <sheetPr>
    <tabColor rgb="FFFF0000"/>
  </sheetPr>
  <dimension ref="A1:C19"/>
  <sheetViews>
    <sheetView workbookViewId="0" topLeftCell="A1">
      <selection activeCell="H22" sqref="H22"/>
    </sheetView>
  </sheetViews>
  <sheetFormatPr defaultColWidth="9.00390625" defaultRowHeight="14.25"/>
  <cols>
    <col min="1" max="1" width="43.75390625" style="0" customWidth="1"/>
    <col min="2" max="3" width="23.625" style="0" customWidth="1"/>
  </cols>
  <sheetData>
    <row r="1" spans="1:2" ht="14.25">
      <c r="A1" s="55" t="s">
        <v>1632</v>
      </c>
      <c r="B1" s="55"/>
    </row>
    <row r="2" spans="1:3" ht="46.5" customHeight="1">
      <c r="A2" s="57" t="s">
        <v>1633</v>
      </c>
      <c r="B2" s="57"/>
      <c r="C2" s="57"/>
    </row>
    <row r="3" spans="1:3" ht="27" customHeight="1">
      <c r="A3" s="69"/>
      <c r="B3" s="69"/>
      <c r="C3" s="70" t="s">
        <v>35</v>
      </c>
    </row>
    <row r="4" spans="1:3" s="55" customFormat="1" ht="24.75" customHeight="1">
      <c r="A4" s="71" t="s">
        <v>36</v>
      </c>
      <c r="B4" s="61" t="s">
        <v>1581</v>
      </c>
      <c r="C4" s="61" t="s">
        <v>37</v>
      </c>
    </row>
    <row r="5" spans="1:3" s="55" customFormat="1" ht="19.5" customHeight="1">
      <c r="A5" s="89" t="s">
        <v>1617</v>
      </c>
      <c r="B5" s="90">
        <v>304</v>
      </c>
      <c r="C5" s="90">
        <v>1419</v>
      </c>
    </row>
    <row r="6" spans="1:3" s="55" customFormat="1" ht="19.5" customHeight="1">
      <c r="A6" s="89" t="s">
        <v>1618</v>
      </c>
      <c r="B6" s="90">
        <v>254</v>
      </c>
      <c r="C6" s="90">
        <v>1419</v>
      </c>
    </row>
    <row r="7" spans="1:3" s="55" customFormat="1" ht="19.5" customHeight="1">
      <c r="A7" s="89" t="s">
        <v>1634</v>
      </c>
      <c r="B7" s="90"/>
      <c r="C7" s="90">
        <v>445</v>
      </c>
    </row>
    <row r="8" spans="1:3" s="55" customFormat="1" ht="19.5" customHeight="1">
      <c r="A8" s="89" t="s">
        <v>1635</v>
      </c>
      <c r="B8" s="90">
        <v>254</v>
      </c>
      <c r="C8" s="90">
        <v>974</v>
      </c>
    </row>
    <row r="9" spans="1:3" s="55" customFormat="1" ht="19.5" customHeight="1">
      <c r="A9" s="89" t="s">
        <v>1622</v>
      </c>
      <c r="B9" s="90"/>
      <c r="C9" s="90"/>
    </row>
    <row r="10" spans="1:3" s="55" customFormat="1" ht="19.5" customHeight="1">
      <c r="A10" s="89" t="s">
        <v>1623</v>
      </c>
      <c r="B10" s="90"/>
      <c r="C10" s="90"/>
    </row>
    <row r="11" spans="1:3" s="55" customFormat="1" ht="19.5" customHeight="1">
      <c r="A11" s="89" t="s">
        <v>1636</v>
      </c>
      <c r="B11" s="90"/>
      <c r="C11" s="90">
        <v>0</v>
      </c>
    </row>
    <row r="12" spans="1:3" s="55" customFormat="1" ht="19.5" customHeight="1">
      <c r="A12" s="89" t="s">
        <v>1637</v>
      </c>
      <c r="B12" s="90"/>
      <c r="C12" s="90">
        <v>0</v>
      </c>
    </row>
    <row r="13" spans="1:3" s="55" customFormat="1" ht="19.5" customHeight="1">
      <c r="A13" s="89" t="s">
        <v>1624</v>
      </c>
      <c r="B13" s="90">
        <v>50</v>
      </c>
      <c r="C13" s="90">
        <v>0</v>
      </c>
    </row>
    <row r="14" spans="1:3" s="55" customFormat="1" ht="19.5" customHeight="1">
      <c r="A14" s="89" t="s">
        <v>1625</v>
      </c>
      <c r="B14" s="90">
        <v>50</v>
      </c>
      <c r="C14" s="90">
        <v>0</v>
      </c>
    </row>
    <row r="15" spans="1:3" s="55" customFormat="1" ht="19.5" customHeight="1">
      <c r="A15" s="89" t="s">
        <v>1626</v>
      </c>
      <c r="B15" s="90">
        <v>51589</v>
      </c>
      <c r="C15" s="90">
        <v>270000</v>
      </c>
    </row>
    <row r="16" spans="1:3" s="55" customFormat="1" ht="19.5" customHeight="1">
      <c r="A16" s="89" t="s">
        <v>1627</v>
      </c>
      <c r="B16" s="90">
        <v>1285</v>
      </c>
      <c r="C16" s="90">
        <v>489</v>
      </c>
    </row>
    <row r="17" spans="1:3" s="55" customFormat="1" ht="19.5" customHeight="1">
      <c r="A17" s="89" t="s">
        <v>1638</v>
      </c>
      <c r="B17" s="90"/>
      <c r="C17" s="90">
        <v>212</v>
      </c>
    </row>
    <row r="18" spans="1:3" s="55" customFormat="1" ht="19.5" customHeight="1">
      <c r="A18" s="75" t="s">
        <v>1628</v>
      </c>
      <c r="B18" s="90">
        <v>53178</v>
      </c>
      <c r="C18" s="91">
        <f>C5+C15+C16+C17</f>
        <v>272120</v>
      </c>
    </row>
    <row r="19" spans="1:3" ht="30" customHeight="1">
      <c r="A19" s="44"/>
      <c r="B19" s="44"/>
      <c r="C19" s="44"/>
    </row>
    <row r="20" ht="30" customHeight="1"/>
    <row r="21" ht="30" customHeight="1"/>
    <row r="22" ht="30" customHeight="1"/>
    <row r="23" ht="30" customHeight="1"/>
    <row r="24" ht="30" customHeight="1"/>
  </sheetData>
  <sheetProtection/>
  <mergeCells count="1">
    <mergeCell ref="A2:C2"/>
  </mergeCells>
  <printOptions horizontalCentered="1"/>
  <pageMargins left="0.2" right="0.2" top="0.9798611111111111" bottom="0.9798611111111111" header="0.5097222222222222" footer="0.5097222222222222"/>
  <pageSetup horizontalDpi="600" verticalDpi="600" orientation="portrait" paperSize="9"/>
</worksheet>
</file>

<file path=xl/worksheets/sheet23.xml><?xml version="1.0" encoding="utf-8"?>
<worksheet xmlns="http://schemas.openxmlformats.org/spreadsheetml/2006/main" xmlns:r="http://schemas.openxmlformats.org/officeDocument/2006/relationships">
  <sheetPr>
    <tabColor rgb="FFFF0000"/>
  </sheetPr>
  <dimension ref="B1:C21"/>
  <sheetViews>
    <sheetView zoomScaleSheetLayoutView="100" workbookViewId="0" topLeftCell="B1">
      <selection activeCell="J31" sqref="J31"/>
    </sheetView>
  </sheetViews>
  <sheetFormatPr defaultColWidth="9.00390625" defaultRowHeight="14.25"/>
  <cols>
    <col min="2" max="3" width="42.00390625" style="0" customWidth="1"/>
  </cols>
  <sheetData>
    <row r="1" ht="24.75" customHeight="1">
      <c r="B1" s="55" t="s">
        <v>1639</v>
      </c>
    </row>
    <row r="2" spans="2:3" ht="18.75">
      <c r="B2" s="82" t="s">
        <v>1640</v>
      </c>
      <c r="C2" s="82"/>
    </row>
    <row r="3" spans="2:3" ht="14.25">
      <c r="B3" s="83"/>
      <c r="C3" s="83"/>
    </row>
    <row r="4" spans="2:3" ht="14.25">
      <c r="B4" s="83"/>
      <c r="C4" s="84" t="s">
        <v>35</v>
      </c>
    </row>
    <row r="5" spans="2:3" ht="14.25">
      <c r="B5" s="85" t="s">
        <v>1317</v>
      </c>
      <c r="C5" s="85" t="s">
        <v>37</v>
      </c>
    </row>
    <row r="6" spans="2:3" ht="14.25">
      <c r="B6" s="86" t="s">
        <v>1322</v>
      </c>
      <c r="C6" s="87">
        <v>0</v>
      </c>
    </row>
    <row r="7" spans="2:3" ht="14.25">
      <c r="B7" s="88" t="s">
        <v>1323</v>
      </c>
      <c r="C7" s="87">
        <v>0</v>
      </c>
    </row>
    <row r="8" spans="2:3" ht="14.25">
      <c r="B8" s="88" t="s">
        <v>1324</v>
      </c>
      <c r="C8" s="87">
        <v>0</v>
      </c>
    </row>
    <row r="9" spans="2:3" ht="14.25">
      <c r="B9" s="88" t="s">
        <v>1325</v>
      </c>
      <c r="C9" s="87">
        <v>0</v>
      </c>
    </row>
    <row r="10" spans="2:3" ht="14.25">
      <c r="B10" s="88" t="s">
        <v>1326</v>
      </c>
      <c r="C10" s="87">
        <v>0</v>
      </c>
    </row>
    <row r="11" spans="2:3" ht="14.25">
      <c r="B11" s="88" t="s">
        <v>1641</v>
      </c>
      <c r="C11" s="87">
        <v>0</v>
      </c>
    </row>
    <row r="12" spans="2:3" ht="14.25">
      <c r="B12" s="88" t="s">
        <v>1642</v>
      </c>
      <c r="C12" s="87">
        <v>0</v>
      </c>
    </row>
    <row r="13" spans="2:3" ht="14.25">
      <c r="B13" s="88" t="s">
        <v>1643</v>
      </c>
      <c r="C13" s="87">
        <v>0</v>
      </c>
    </row>
    <row r="14" spans="2:3" ht="14.25">
      <c r="B14" s="88" t="s">
        <v>1644</v>
      </c>
      <c r="C14" s="87">
        <v>0</v>
      </c>
    </row>
    <row r="15" spans="2:3" ht="14.25">
      <c r="B15" s="88" t="s">
        <v>1645</v>
      </c>
      <c r="C15" s="87">
        <v>0</v>
      </c>
    </row>
    <row r="16" spans="2:3" ht="14.25">
      <c r="B16" s="88" t="s">
        <v>1646</v>
      </c>
      <c r="C16" s="87">
        <v>0</v>
      </c>
    </row>
    <row r="17" spans="2:3" ht="14.25">
      <c r="B17" s="88" t="s">
        <v>1647</v>
      </c>
      <c r="C17" s="87">
        <v>0</v>
      </c>
    </row>
    <row r="18" spans="2:3" ht="14.25">
      <c r="B18" s="88" t="s">
        <v>1648</v>
      </c>
      <c r="C18" s="87">
        <v>0</v>
      </c>
    </row>
    <row r="19" spans="2:3" ht="14.25">
      <c r="B19" s="88" t="s">
        <v>1649</v>
      </c>
      <c r="C19" s="87">
        <v>0</v>
      </c>
    </row>
    <row r="21" ht="14.25">
      <c r="B21" t="s">
        <v>1650</v>
      </c>
    </row>
  </sheetData>
  <sheetProtection/>
  <mergeCells count="1">
    <mergeCell ref="B2:C2"/>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tabColor rgb="FFFF0000"/>
  </sheetPr>
  <dimension ref="A1:B50"/>
  <sheetViews>
    <sheetView workbookViewId="0" topLeftCell="A1">
      <selection activeCell="P24" sqref="P24"/>
    </sheetView>
  </sheetViews>
  <sheetFormatPr defaultColWidth="9.00390625" defaultRowHeight="14.25"/>
  <cols>
    <col min="1" max="1" width="40.625" style="77" customWidth="1"/>
    <col min="2" max="2" width="18.625" style="77" customWidth="1"/>
    <col min="3" max="255" width="9.00390625" style="77" customWidth="1"/>
  </cols>
  <sheetData>
    <row r="1" ht="14.25">
      <c r="A1" s="55" t="s">
        <v>1651</v>
      </c>
    </row>
    <row r="2" spans="1:2" ht="33" customHeight="1">
      <c r="A2" s="57" t="s">
        <v>1652</v>
      </c>
      <c r="B2" s="57"/>
    </row>
    <row r="3" spans="1:2" ht="27" customHeight="1">
      <c r="A3" s="81"/>
      <c r="B3" s="70" t="s">
        <v>35</v>
      </c>
    </row>
    <row r="4" spans="1:2" s="76" customFormat="1" ht="24.75" customHeight="1">
      <c r="A4" s="71" t="s">
        <v>1653</v>
      </c>
      <c r="B4" s="61" t="s">
        <v>37</v>
      </c>
    </row>
    <row r="5" spans="1:2" s="76" customFormat="1" ht="24.75" customHeight="1">
      <c r="A5" s="72" t="s">
        <v>1654</v>
      </c>
      <c r="B5" s="73">
        <f>B6+B13+B20+B27+B34+B41</f>
        <v>1598356</v>
      </c>
    </row>
    <row r="6" spans="1:2" s="76" customFormat="1" ht="19.5" customHeight="1">
      <c r="A6" s="65" t="s">
        <v>1655</v>
      </c>
      <c r="B6" s="73">
        <v>488506</v>
      </c>
    </row>
    <row r="7" spans="1:2" s="76" customFormat="1" ht="19.5" customHeight="1">
      <c r="A7" s="65" t="s">
        <v>1656</v>
      </c>
      <c r="B7" s="73">
        <v>268559</v>
      </c>
    </row>
    <row r="8" spans="1:2" s="76" customFormat="1" ht="19.5" customHeight="1">
      <c r="A8" s="65" t="s">
        <v>1657</v>
      </c>
      <c r="B8" s="73">
        <v>198283</v>
      </c>
    </row>
    <row r="9" spans="1:2" s="76" customFormat="1" ht="19.5" customHeight="1">
      <c r="A9" s="65" t="s">
        <v>1658</v>
      </c>
      <c r="B9" s="73">
        <v>1691</v>
      </c>
    </row>
    <row r="10" spans="1:2" s="76" customFormat="1" ht="19.5" customHeight="1">
      <c r="A10" s="65" t="s">
        <v>1659</v>
      </c>
      <c r="B10" s="73">
        <v>0</v>
      </c>
    </row>
    <row r="11" spans="1:2" s="76" customFormat="1" ht="19.5" customHeight="1">
      <c r="A11" s="65" t="s">
        <v>1660</v>
      </c>
      <c r="B11" s="73">
        <v>19437</v>
      </c>
    </row>
    <row r="12" spans="1:2" s="76" customFormat="1" ht="19.5" customHeight="1">
      <c r="A12" s="65" t="s">
        <v>1661</v>
      </c>
      <c r="B12" s="73">
        <v>536</v>
      </c>
    </row>
    <row r="13" spans="1:2" s="76" customFormat="1" ht="19.5" customHeight="1">
      <c r="A13" s="65" t="s">
        <v>1662</v>
      </c>
      <c r="B13" s="73">
        <v>17266</v>
      </c>
    </row>
    <row r="14" spans="1:2" s="76" customFormat="1" ht="19.5" customHeight="1">
      <c r="A14" s="65" t="s">
        <v>1656</v>
      </c>
      <c r="B14" s="73">
        <v>15020</v>
      </c>
    </row>
    <row r="15" spans="1:2" s="76" customFormat="1" ht="19.5" customHeight="1">
      <c r="A15" s="65" t="s">
        <v>1657</v>
      </c>
      <c r="B15" s="73">
        <v>0</v>
      </c>
    </row>
    <row r="16" spans="1:2" s="76" customFormat="1" ht="19.5" customHeight="1">
      <c r="A16" s="65" t="s">
        <v>1658</v>
      </c>
      <c r="B16" s="73">
        <v>485</v>
      </c>
    </row>
    <row r="17" spans="1:2" s="76" customFormat="1" ht="19.5" customHeight="1">
      <c r="A17" s="65" t="s">
        <v>1659</v>
      </c>
      <c r="B17" s="73">
        <v>0</v>
      </c>
    </row>
    <row r="18" spans="1:2" s="76" customFormat="1" ht="19.5" customHeight="1">
      <c r="A18" s="65" t="s">
        <v>1660</v>
      </c>
      <c r="B18" s="73">
        <v>28</v>
      </c>
    </row>
    <row r="19" spans="1:2" s="76" customFormat="1" ht="19.5" customHeight="1">
      <c r="A19" s="65" t="s">
        <v>1661</v>
      </c>
      <c r="B19" s="73">
        <v>276</v>
      </c>
    </row>
    <row r="20" spans="1:2" s="76" customFormat="1" ht="19.5" customHeight="1">
      <c r="A20" s="65" t="s">
        <v>1663</v>
      </c>
      <c r="B20" s="73">
        <v>224787</v>
      </c>
    </row>
    <row r="21" spans="1:2" s="76" customFormat="1" ht="19.5" customHeight="1">
      <c r="A21" s="65" t="s">
        <v>1656</v>
      </c>
      <c r="B21" s="73">
        <v>215815</v>
      </c>
    </row>
    <row r="22" spans="1:2" s="76" customFormat="1" ht="19.5" customHeight="1">
      <c r="A22" s="65" t="s">
        <v>1657</v>
      </c>
      <c r="B22" s="73">
        <v>1568</v>
      </c>
    </row>
    <row r="23" spans="1:2" s="76" customFormat="1" ht="19.5" customHeight="1">
      <c r="A23" s="65" t="s">
        <v>1658</v>
      </c>
      <c r="B23" s="73">
        <v>5436</v>
      </c>
    </row>
    <row r="24" spans="1:2" s="76" customFormat="1" ht="19.5" customHeight="1">
      <c r="A24" s="65" t="s">
        <v>1659</v>
      </c>
      <c r="B24" s="73">
        <v>0</v>
      </c>
    </row>
    <row r="25" spans="1:2" s="76" customFormat="1" ht="19.5" customHeight="1">
      <c r="A25" s="65" t="s">
        <v>1660</v>
      </c>
      <c r="B25" s="73">
        <v>199</v>
      </c>
    </row>
    <row r="26" spans="1:2" s="76" customFormat="1" ht="19.5" customHeight="1">
      <c r="A26" s="65" t="s">
        <v>1661</v>
      </c>
      <c r="B26" s="73">
        <v>1768</v>
      </c>
    </row>
    <row r="27" spans="1:2" s="76" customFormat="1" ht="19.5" customHeight="1">
      <c r="A27" s="65" t="s">
        <v>1664</v>
      </c>
      <c r="B27" s="73">
        <v>48344</v>
      </c>
    </row>
    <row r="28" spans="1:2" s="76" customFormat="1" ht="19.5" customHeight="1">
      <c r="A28" s="65" t="s">
        <v>1656</v>
      </c>
      <c r="B28" s="73">
        <v>20201</v>
      </c>
    </row>
    <row r="29" spans="1:2" s="76" customFormat="1" ht="19.5" customHeight="1">
      <c r="A29" s="65" t="s">
        <v>1657</v>
      </c>
      <c r="B29" s="73">
        <v>80</v>
      </c>
    </row>
    <row r="30" spans="1:2" s="76" customFormat="1" ht="19.5" customHeight="1">
      <c r="A30" s="65" t="s">
        <v>1658</v>
      </c>
      <c r="B30" s="73">
        <v>524</v>
      </c>
    </row>
    <row r="31" spans="1:2" s="76" customFormat="1" ht="19.5" customHeight="1">
      <c r="A31" s="65" t="s">
        <v>1659</v>
      </c>
      <c r="B31" s="73">
        <v>0</v>
      </c>
    </row>
    <row r="32" spans="1:2" s="76" customFormat="1" ht="19.5" customHeight="1">
      <c r="A32" s="65" t="s">
        <v>1660</v>
      </c>
      <c r="B32" s="73">
        <v>0</v>
      </c>
    </row>
    <row r="33" spans="1:2" s="76" customFormat="1" ht="19.5" customHeight="1">
      <c r="A33" s="65" t="s">
        <v>1661</v>
      </c>
      <c r="B33" s="73">
        <v>136</v>
      </c>
    </row>
    <row r="34" spans="1:2" s="76" customFormat="1" ht="19.5" customHeight="1">
      <c r="A34" s="65" t="s">
        <v>1665</v>
      </c>
      <c r="B34" s="73">
        <v>238962</v>
      </c>
    </row>
    <row r="35" spans="1:2" s="76" customFormat="1" ht="19.5" customHeight="1">
      <c r="A35" s="65" t="s">
        <v>1656</v>
      </c>
      <c r="B35" s="73">
        <v>76043</v>
      </c>
    </row>
    <row r="36" spans="1:2" s="76" customFormat="1" ht="19.5" customHeight="1">
      <c r="A36" s="65" t="s">
        <v>1657</v>
      </c>
      <c r="B36" s="73">
        <v>156874</v>
      </c>
    </row>
    <row r="37" spans="1:2" s="76" customFormat="1" ht="19.5" customHeight="1">
      <c r="A37" s="65" t="s">
        <v>1658</v>
      </c>
      <c r="B37" s="73">
        <v>1470</v>
      </c>
    </row>
    <row r="38" spans="1:2" s="76" customFormat="1" ht="19.5" customHeight="1">
      <c r="A38" s="65" t="s">
        <v>1659</v>
      </c>
      <c r="B38" s="73">
        <v>0</v>
      </c>
    </row>
    <row r="39" spans="1:2" s="76" customFormat="1" ht="19.5" customHeight="1">
      <c r="A39" s="65" t="s">
        <v>1660</v>
      </c>
      <c r="B39" s="73">
        <v>334</v>
      </c>
    </row>
    <row r="40" spans="1:2" s="76" customFormat="1" ht="19.5" customHeight="1">
      <c r="A40" s="65" t="s">
        <v>1661</v>
      </c>
      <c r="B40" s="73">
        <v>4241</v>
      </c>
    </row>
    <row r="41" spans="1:2" s="76" customFormat="1" ht="19.5" customHeight="1">
      <c r="A41" s="65" t="s">
        <v>1666</v>
      </c>
      <c r="B41" s="73">
        <v>580491</v>
      </c>
    </row>
    <row r="42" spans="1:2" s="76" customFormat="1" ht="19.5" customHeight="1">
      <c r="A42" s="65" t="s">
        <v>1656</v>
      </c>
      <c r="B42" s="73">
        <v>194751</v>
      </c>
    </row>
    <row r="43" spans="1:2" s="76" customFormat="1" ht="19.5" customHeight="1">
      <c r="A43" s="65" t="s">
        <v>1657</v>
      </c>
      <c r="B43" s="73">
        <v>371700</v>
      </c>
    </row>
    <row r="44" spans="1:2" s="76" customFormat="1" ht="19.5" customHeight="1">
      <c r="A44" s="65" t="s">
        <v>1658</v>
      </c>
      <c r="B44" s="73">
        <v>4996</v>
      </c>
    </row>
    <row r="45" spans="1:2" s="76" customFormat="1" ht="19.5" customHeight="1">
      <c r="A45" s="65" t="s">
        <v>1659</v>
      </c>
      <c r="B45" s="73">
        <v>0</v>
      </c>
    </row>
    <row r="46" spans="1:2" s="76" customFormat="1" ht="19.5" customHeight="1">
      <c r="A46" s="65" t="s">
        <v>1660</v>
      </c>
      <c r="B46" s="73">
        <v>0</v>
      </c>
    </row>
    <row r="47" spans="1:2" s="76" customFormat="1" ht="19.5" customHeight="1">
      <c r="A47" s="65" t="s">
        <v>1661</v>
      </c>
      <c r="B47" s="73">
        <v>9044</v>
      </c>
    </row>
    <row r="48" spans="1:2" s="76" customFormat="1" ht="19.5" customHeight="1">
      <c r="A48" s="65" t="s">
        <v>1667</v>
      </c>
      <c r="B48" s="74">
        <v>1447373</v>
      </c>
    </row>
    <row r="49" spans="1:2" s="76" customFormat="1" ht="24.75" customHeight="1">
      <c r="A49" s="75" t="s">
        <v>1668</v>
      </c>
      <c r="B49" s="68">
        <f>B5+B48</f>
        <v>3045729</v>
      </c>
    </row>
    <row r="50" spans="1:2" ht="30" customHeight="1">
      <c r="A50" s="80"/>
      <c r="B50" s="80"/>
    </row>
    <row r="51" ht="30" customHeight="1"/>
    <row r="52" ht="30" customHeight="1"/>
    <row r="53" ht="30" customHeight="1"/>
    <row r="54" ht="30" customHeight="1"/>
    <row r="55" ht="30" customHeight="1"/>
  </sheetData>
  <sheetProtection/>
  <mergeCells count="1">
    <mergeCell ref="A2:B2"/>
  </mergeCells>
  <printOptions horizontalCentered="1"/>
  <pageMargins left="0.38958333333333334" right="0.38958333333333334" top="0.5895833333333333" bottom="0.5895833333333333" header="0.38958333333333334" footer="0.5097222222222222"/>
  <pageSetup horizontalDpi="600" verticalDpi="600"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1:D32"/>
  <sheetViews>
    <sheetView workbookViewId="0" topLeftCell="A1">
      <selection activeCell="P24" sqref="P24"/>
    </sheetView>
  </sheetViews>
  <sheetFormatPr defaultColWidth="9.00390625" defaultRowHeight="14.25"/>
  <cols>
    <col min="1" max="1" width="40.625" style="77" customWidth="1"/>
    <col min="2" max="2" width="18.625" style="77" customWidth="1"/>
    <col min="3" max="255" width="9.00390625" style="77" customWidth="1"/>
  </cols>
  <sheetData>
    <row r="1" ht="14.25">
      <c r="A1" s="55" t="s">
        <v>1669</v>
      </c>
    </row>
    <row r="2" spans="1:2" ht="33" customHeight="1">
      <c r="A2" s="57" t="s">
        <v>1670</v>
      </c>
      <c r="B2" s="57"/>
    </row>
    <row r="3" spans="1:2" ht="27" customHeight="1">
      <c r="A3" s="78"/>
      <c r="B3" s="59" t="s">
        <v>35</v>
      </c>
    </row>
    <row r="4" spans="1:2" s="76" customFormat="1" ht="24.75" customHeight="1">
      <c r="A4" s="60" t="s">
        <v>1653</v>
      </c>
      <c r="B4" s="61" t="s">
        <v>37</v>
      </c>
    </row>
    <row r="5" spans="1:2" s="76" customFormat="1" ht="24.75" customHeight="1">
      <c r="A5" s="63" t="s">
        <v>1671</v>
      </c>
      <c r="B5" s="64">
        <f>B6+B10+B14+B18+B22+B26</f>
        <v>1396174</v>
      </c>
    </row>
    <row r="6" spans="1:2" s="76" customFormat="1" ht="19.5" customHeight="1">
      <c r="A6" s="65" t="s">
        <v>1672</v>
      </c>
      <c r="B6" s="64">
        <v>477481</v>
      </c>
    </row>
    <row r="7" spans="1:2" s="76" customFormat="1" ht="19.5" customHeight="1">
      <c r="A7" s="65" t="s">
        <v>1673</v>
      </c>
      <c r="B7" s="64">
        <v>462569</v>
      </c>
    </row>
    <row r="8" spans="1:2" s="76" customFormat="1" ht="19.5" customHeight="1">
      <c r="A8" s="65" t="s">
        <v>1674</v>
      </c>
      <c r="B8" s="64">
        <v>10682</v>
      </c>
    </row>
    <row r="9" spans="1:2" s="76" customFormat="1" ht="19.5" customHeight="1">
      <c r="A9" s="65" t="s">
        <v>1675</v>
      </c>
      <c r="B9" s="64">
        <v>4230</v>
      </c>
    </row>
    <row r="10" spans="1:2" s="76" customFormat="1" ht="19.5" customHeight="1">
      <c r="A10" s="65" t="s">
        <v>1676</v>
      </c>
      <c r="B10" s="64">
        <v>16191</v>
      </c>
    </row>
    <row r="11" spans="1:2" s="76" customFormat="1" ht="19.5" customHeight="1">
      <c r="A11" s="65" t="s">
        <v>1673</v>
      </c>
      <c r="B11" s="64">
        <v>6316</v>
      </c>
    </row>
    <row r="12" spans="1:2" s="76" customFormat="1" ht="19.5" customHeight="1">
      <c r="A12" s="65" t="s">
        <v>1674</v>
      </c>
      <c r="B12" s="64">
        <v>3</v>
      </c>
    </row>
    <row r="13" spans="1:2" s="76" customFormat="1" ht="19.5" customHeight="1">
      <c r="A13" s="65" t="s">
        <v>1675</v>
      </c>
      <c r="B13" s="64">
        <v>4257</v>
      </c>
    </row>
    <row r="14" spans="1:2" s="76" customFormat="1" ht="19.5" customHeight="1">
      <c r="A14" s="65" t="s">
        <v>1677</v>
      </c>
      <c r="B14" s="64">
        <v>170985</v>
      </c>
    </row>
    <row r="15" spans="1:2" s="76" customFormat="1" ht="19.5" customHeight="1">
      <c r="A15" s="65" t="s">
        <v>1673</v>
      </c>
      <c r="B15" s="64">
        <v>168914</v>
      </c>
    </row>
    <row r="16" spans="1:2" s="76" customFormat="1" ht="19.5" customHeight="1">
      <c r="A16" s="65" t="s">
        <v>1674</v>
      </c>
      <c r="B16" s="64">
        <v>593</v>
      </c>
    </row>
    <row r="17" spans="1:2" s="76" customFormat="1" ht="19.5" customHeight="1">
      <c r="A17" s="65" t="s">
        <v>1675</v>
      </c>
      <c r="B17" s="64">
        <v>1477</v>
      </c>
    </row>
    <row r="18" spans="1:2" s="76" customFormat="1" ht="19.5" customHeight="1">
      <c r="A18" s="65" t="s">
        <v>1678</v>
      </c>
      <c r="B18" s="64">
        <v>48684</v>
      </c>
    </row>
    <row r="19" spans="1:2" s="76" customFormat="1" ht="19.5" customHeight="1">
      <c r="A19" s="65" t="s">
        <v>1673</v>
      </c>
      <c r="B19" s="64">
        <v>19374</v>
      </c>
    </row>
    <row r="20" spans="1:2" s="76" customFormat="1" ht="19.5" customHeight="1">
      <c r="A20" s="65" t="s">
        <v>1674</v>
      </c>
      <c r="B20" s="64">
        <v>0</v>
      </c>
    </row>
    <row r="21" spans="1:2" s="76" customFormat="1" ht="19.5" customHeight="1">
      <c r="A21" s="65" t="s">
        <v>1675</v>
      </c>
      <c r="B21" s="64">
        <v>234</v>
      </c>
    </row>
    <row r="22" spans="1:2" s="76" customFormat="1" ht="19.5" customHeight="1">
      <c r="A22" s="65" t="s">
        <v>1665</v>
      </c>
      <c r="B22" s="64">
        <v>186507</v>
      </c>
    </row>
    <row r="23" spans="1:2" s="76" customFormat="1" ht="19.5" customHeight="1">
      <c r="A23" s="65" t="s">
        <v>1673</v>
      </c>
      <c r="B23" s="64">
        <v>186208</v>
      </c>
    </row>
    <row r="24" spans="1:2" s="76" customFormat="1" ht="19.5" customHeight="1">
      <c r="A24" s="65" t="s">
        <v>1674</v>
      </c>
      <c r="B24" s="64">
        <v>259</v>
      </c>
    </row>
    <row r="25" spans="1:2" s="76" customFormat="1" ht="19.5" customHeight="1">
      <c r="A25" s="65" t="s">
        <v>1675</v>
      </c>
      <c r="B25" s="64">
        <v>40</v>
      </c>
    </row>
    <row r="26" spans="1:2" s="76" customFormat="1" ht="19.5" customHeight="1">
      <c r="A26" s="65" t="s">
        <v>1679</v>
      </c>
      <c r="B26" s="64">
        <v>496326</v>
      </c>
    </row>
    <row r="27" spans="1:2" s="76" customFormat="1" ht="19.5" customHeight="1">
      <c r="A27" s="65" t="s">
        <v>1673</v>
      </c>
      <c r="B27" s="64">
        <v>442913</v>
      </c>
    </row>
    <row r="28" spans="1:2" s="76" customFormat="1" ht="19.5" customHeight="1">
      <c r="A28" s="65" t="s">
        <v>1674</v>
      </c>
      <c r="B28" s="64">
        <v>0</v>
      </c>
    </row>
    <row r="29" spans="1:2" s="76" customFormat="1" ht="19.5" customHeight="1">
      <c r="A29" s="65" t="s">
        <v>1675</v>
      </c>
      <c r="B29" s="64">
        <v>6443</v>
      </c>
    </row>
    <row r="30" spans="1:4" s="76" customFormat="1" ht="24.75" customHeight="1">
      <c r="A30" s="63" t="s">
        <v>1680</v>
      </c>
      <c r="B30" s="64">
        <v>1649555</v>
      </c>
      <c r="C30" s="79"/>
      <c r="D30" s="79"/>
    </row>
    <row r="31" spans="1:4" s="76" customFormat="1" ht="24.75" customHeight="1">
      <c r="A31" s="67" t="s">
        <v>1681</v>
      </c>
      <c r="B31" s="68">
        <f>B5+B30</f>
        <v>3045729</v>
      </c>
      <c r="C31" s="79"/>
      <c r="D31" s="79"/>
    </row>
    <row r="32" spans="1:2" ht="30" customHeight="1">
      <c r="A32" s="80"/>
      <c r="B32" s="80"/>
    </row>
    <row r="33" ht="30" customHeight="1"/>
    <row r="34" ht="30" customHeight="1"/>
    <row r="35" ht="30" customHeight="1"/>
    <row r="36" ht="30" customHeight="1"/>
    <row r="37" ht="30" customHeight="1"/>
  </sheetData>
  <sheetProtection/>
  <mergeCells count="1">
    <mergeCell ref="A2:B2"/>
  </mergeCells>
  <printOptions horizontalCentered="1"/>
  <pageMargins left="0.38958333333333334" right="0.38958333333333334" top="0.5895833333333333" bottom="0.5895833333333333" header="0.38958333333333334" footer="0.5097222222222222"/>
  <pageSetup horizontalDpi="600" verticalDpi="600" orientation="portrait" paperSize="9"/>
</worksheet>
</file>

<file path=xl/worksheets/sheet26.xml><?xml version="1.0" encoding="utf-8"?>
<worksheet xmlns="http://schemas.openxmlformats.org/spreadsheetml/2006/main" xmlns:r="http://schemas.openxmlformats.org/officeDocument/2006/relationships">
  <sheetPr>
    <tabColor rgb="FFFF0000"/>
  </sheetPr>
  <dimension ref="A1:C49"/>
  <sheetViews>
    <sheetView workbookViewId="0" topLeftCell="A1">
      <selection activeCell="A3" sqref="A3"/>
    </sheetView>
  </sheetViews>
  <sheetFormatPr defaultColWidth="9.00390625" defaultRowHeight="14.25"/>
  <cols>
    <col min="1" max="1" width="40.625" style="0" customWidth="1"/>
    <col min="2" max="2" width="18.625" style="0" customWidth="1"/>
    <col min="3" max="3" width="9.00390625" style="56" customWidth="1"/>
  </cols>
  <sheetData>
    <row r="1" ht="14.25">
      <c r="A1" s="55" t="s">
        <v>1682</v>
      </c>
    </row>
    <row r="2" spans="1:2" ht="33" customHeight="1">
      <c r="A2" s="57" t="s">
        <v>1683</v>
      </c>
      <c r="B2" s="57"/>
    </row>
    <row r="3" spans="1:2" ht="27" customHeight="1">
      <c r="A3" s="69"/>
      <c r="B3" s="70" t="s">
        <v>35</v>
      </c>
    </row>
    <row r="4" spans="1:3" s="55" customFormat="1" ht="24.75" customHeight="1">
      <c r="A4" s="71" t="s">
        <v>1653</v>
      </c>
      <c r="B4" s="61" t="s">
        <v>37</v>
      </c>
      <c r="C4" s="62"/>
    </row>
    <row r="5" spans="1:3" s="55" customFormat="1" ht="24.75" customHeight="1">
      <c r="A5" s="72" t="s">
        <v>1654</v>
      </c>
      <c r="B5" s="73">
        <f>B6+B13+B20+B27+B34+B41</f>
        <v>932121</v>
      </c>
      <c r="C5" s="62"/>
    </row>
    <row r="6" spans="1:3" s="55" customFormat="1" ht="19.5" customHeight="1">
      <c r="A6" s="65" t="s">
        <v>1684</v>
      </c>
      <c r="B6" s="73">
        <v>71396</v>
      </c>
      <c r="C6" s="62"/>
    </row>
    <row r="7" spans="1:3" s="55" customFormat="1" ht="19.5" customHeight="1">
      <c r="A7" s="65" t="s">
        <v>1656</v>
      </c>
      <c r="B7" s="73">
        <v>35303</v>
      </c>
      <c r="C7" s="62"/>
    </row>
    <row r="8" spans="1:3" s="55" customFormat="1" ht="19.5" customHeight="1">
      <c r="A8" s="65" t="s">
        <v>1657</v>
      </c>
      <c r="B8" s="73">
        <v>31909</v>
      </c>
      <c r="C8" s="62"/>
    </row>
    <row r="9" spans="1:3" s="55" customFormat="1" ht="19.5" customHeight="1">
      <c r="A9" s="65" t="s">
        <v>1658</v>
      </c>
      <c r="B9" s="73">
        <v>91</v>
      </c>
      <c r="C9" s="62"/>
    </row>
    <row r="10" spans="1:3" s="55" customFormat="1" ht="19.5" customHeight="1">
      <c r="A10" s="65" t="s">
        <v>1659</v>
      </c>
      <c r="B10" s="73">
        <v>0</v>
      </c>
      <c r="C10" s="62"/>
    </row>
    <row r="11" spans="1:3" s="55" customFormat="1" ht="19.5" customHeight="1">
      <c r="A11" s="65" t="s">
        <v>1660</v>
      </c>
      <c r="B11" s="73">
        <v>4055</v>
      </c>
      <c r="C11" s="62"/>
    </row>
    <row r="12" spans="1:3" s="55" customFormat="1" ht="19.5" customHeight="1">
      <c r="A12" s="65" t="s">
        <v>1661</v>
      </c>
      <c r="B12" s="73">
        <v>38</v>
      </c>
      <c r="C12" s="62"/>
    </row>
    <row r="13" spans="1:3" s="55" customFormat="1" ht="19.5" customHeight="1">
      <c r="A13" s="65" t="s">
        <v>1676</v>
      </c>
      <c r="B13" s="73">
        <v>7103</v>
      </c>
      <c r="C13" s="62"/>
    </row>
    <row r="14" spans="1:3" s="55" customFormat="1" ht="19.5" customHeight="1">
      <c r="A14" s="65" t="s">
        <v>1656</v>
      </c>
      <c r="B14" s="73">
        <v>6081</v>
      </c>
      <c r="C14" s="62"/>
    </row>
    <row r="15" spans="1:3" s="55" customFormat="1" ht="19.5" customHeight="1">
      <c r="A15" s="65" t="s">
        <v>1657</v>
      </c>
      <c r="B15" s="73">
        <v>0</v>
      </c>
      <c r="C15" s="62"/>
    </row>
    <row r="16" spans="1:3" s="55" customFormat="1" ht="19.5" customHeight="1">
      <c r="A16" s="65" t="s">
        <v>1658</v>
      </c>
      <c r="B16" s="73">
        <v>86</v>
      </c>
      <c r="C16" s="62"/>
    </row>
    <row r="17" spans="1:3" s="55" customFormat="1" ht="19.5" customHeight="1">
      <c r="A17" s="65" t="s">
        <v>1659</v>
      </c>
      <c r="B17" s="73">
        <v>0</v>
      </c>
      <c r="C17" s="62"/>
    </row>
    <row r="18" spans="1:3" s="55" customFormat="1" ht="19.5" customHeight="1">
      <c r="A18" s="65" t="s">
        <v>1660</v>
      </c>
      <c r="B18" s="73">
        <v>3</v>
      </c>
      <c r="C18" s="62"/>
    </row>
    <row r="19" spans="1:3" s="55" customFormat="1" ht="19.5" customHeight="1">
      <c r="A19" s="65" t="s">
        <v>1661</v>
      </c>
      <c r="B19" s="73">
        <v>115</v>
      </c>
      <c r="C19" s="62"/>
    </row>
    <row r="20" spans="1:3" s="55" customFormat="1" ht="19.5" customHeight="1">
      <c r="A20" s="65" t="s">
        <v>1677</v>
      </c>
      <c r="B20" s="73">
        <v>224787</v>
      </c>
      <c r="C20" s="62"/>
    </row>
    <row r="21" spans="1:3" s="55" customFormat="1" ht="19.5" customHeight="1">
      <c r="A21" s="65" t="s">
        <v>1656</v>
      </c>
      <c r="B21" s="73">
        <v>215815</v>
      </c>
      <c r="C21" s="62"/>
    </row>
    <row r="22" spans="1:3" s="55" customFormat="1" ht="19.5" customHeight="1">
      <c r="A22" s="65" t="s">
        <v>1657</v>
      </c>
      <c r="B22" s="73">
        <v>1568</v>
      </c>
      <c r="C22" s="62"/>
    </row>
    <row r="23" spans="1:3" s="55" customFormat="1" ht="19.5" customHeight="1">
      <c r="A23" s="65" t="s">
        <v>1658</v>
      </c>
      <c r="B23" s="73">
        <v>5436</v>
      </c>
      <c r="C23" s="62"/>
    </row>
    <row r="24" spans="1:3" s="55" customFormat="1" ht="19.5" customHeight="1">
      <c r="A24" s="65" t="s">
        <v>1659</v>
      </c>
      <c r="B24" s="73">
        <v>0</v>
      </c>
      <c r="C24" s="62"/>
    </row>
    <row r="25" spans="1:3" s="55" customFormat="1" ht="19.5" customHeight="1">
      <c r="A25" s="65" t="s">
        <v>1660</v>
      </c>
      <c r="B25" s="73">
        <v>199</v>
      </c>
      <c r="C25" s="62"/>
    </row>
    <row r="26" spans="1:3" s="55" customFormat="1" ht="19.5" customHeight="1">
      <c r="A26" s="65" t="s">
        <v>1661</v>
      </c>
      <c r="B26" s="73">
        <v>1768</v>
      </c>
      <c r="C26" s="62"/>
    </row>
    <row r="27" spans="1:3" s="55" customFormat="1" ht="19.5" customHeight="1">
      <c r="A27" s="65" t="s">
        <v>1685</v>
      </c>
      <c r="B27" s="73">
        <v>48344</v>
      </c>
      <c r="C27" s="62"/>
    </row>
    <row r="28" spans="1:3" s="55" customFormat="1" ht="19.5" customHeight="1">
      <c r="A28" s="65" t="s">
        <v>1656</v>
      </c>
      <c r="B28" s="73">
        <v>20201</v>
      </c>
      <c r="C28" s="62"/>
    </row>
    <row r="29" spans="1:3" s="55" customFormat="1" ht="19.5" customHeight="1">
      <c r="A29" s="65" t="s">
        <v>1657</v>
      </c>
      <c r="B29" s="73">
        <v>80</v>
      </c>
      <c r="C29" s="62"/>
    </row>
    <row r="30" spans="1:3" s="55" customFormat="1" ht="19.5" customHeight="1">
      <c r="A30" s="65" t="s">
        <v>1658</v>
      </c>
      <c r="B30" s="73">
        <v>524</v>
      </c>
      <c r="C30" s="62"/>
    </row>
    <row r="31" spans="1:2" ht="30" customHeight="1">
      <c r="A31" s="65" t="s">
        <v>1659</v>
      </c>
      <c r="B31" s="73">
        <v>0</v>
      </c>
    </row>
    <row r="32" spans="1:2" ht="30" customHeight="1">
      <c r="A32" s="65" t="s">
        <v>1660</v>
      </c>
      <c r="B32" s="73">
        <v>0</v>
      </c>
    </row>
    <row r="33" spans="1:2" ht="30" customHeight="1">
      <c r="A33" s="65" t="s">
        <v>1661</v>
      </c>
      <c r="B33" s="73">
        <v>136</v>
      </c>
    </row>
    <row r="34" spans="1:2" ht="31.5" customHeight="1">
      <c r="A34" s="65" t="s">
        <v>1665</v>
      </c>
      <c r="B34" s="73"/>
    </row>
    <row r="35" spans="1:2" ht="31.5" customHeight="1">
      <c r="A35" s="65" t="s">
        <v>1656</v>
      </c>
      <c r="B35" s="73"/>
    </row>
    <row r="36" spans="1:2" ht="31.5" customHeight="1">
      <c r="A36" s="65" t="s">
        <v>1657</v>
      </c>
      <c r="B36" s="73"/>
    </row>
    <row r="37" spans="1:2" ht="34.5" customHeight="1">
      <c r="A37" s="65" t="s">
        <v>1658</v>
      </c>
      <c r="B37" s="73"/>
    </row>
    <row r="38" spans="1:2" ht="34.5" customHeight="1">
      <c r="A38" s="65" t="s">
        <v>1659</v>
      </c>
      <c r="B38" s="73"/>
    </row>
    <row r="39" spans="1:2" ht="34.5" customHeight="1">
      <c r="A39" s="65" t="s">
        <v>1660</v>
      </c>
      <c r="B39" s="73"/>
    </row>
    <row r="40" spans="1:2" ht="34.5" customHeight="1">
      <c r="A40" s="65" t="s">
        <v>1661</v>
      </c>
      <c r="B40" s="73"/>
    </row>
    <row r="41" spans="1:2" ht="34.5" customHeight="1">
      <c r="A41" s="65" t="s">
        <v>1666</v>
      </c>
      <c r="B41" s="73">
        <v>580491</v>
      </c>
    </row>
    <row r="42" spans="1:2" ht="34.5" customHeight="1">
      <c r="A42" s="65" t="s">
        <v>1656</v>
      </c>
      <c r="B42" s="73">
        <v>194751</v>
      </c>
    </row>
    <row r="43" spans="1:2" ht="34.5" customHeight="1">
      <c r="A43" s="65" t="s">
        <v>1657</v>
      </c>
      <c r="B43" s="73">
        <v>371700</v>
      </c>
    </row>
    <row r="44" spans="1:2" ht="34.5" customHeight="1">
      <c r="A44" s="65" t="s">
        <v>1658</v>
      </c>
      <c r="B44" s="73">
        <v>4996</v>
      </c>
    </row>
    <row r="45" spans="1:2" ht="34.5" customHeight="1">
      <c r="A45" s="65" t="s">
        <v>1659</v>
      </c>
      <c r="B45" s="73">
        <v>0</v>
      </c>
    </row>
    <row r="46" spans="1:2" ht="34.5" customHeight="1">
      <c r="A46" s="65" t="s">
        <v>1660</v>
      </c>
      <c r="B46" s="73">
        <v>0</v>
      </c>
    </row>
    <row r="47" spans="1:2" ht="34.5" customHeight="1">
      <c r="A47" s="65" t="s">
        <v>1661</v>
      </c>
      <c r="B47" s="73">
        <v>9044</v>
      </c>
    </row>
    <row r="48" spans="1:2" ht="34.5" customHeight="1">
      <c r="A48" s="65" t="s">
        <v>1667</v>
      </c>
      <c r="B48" s="74">
        <v>807135</v>
      </c>
    </row>
    <row r="49" spans="1:2" ht="34.5" customHeight="1">
      <c r="A49" s="75" t="s">
        <v>1668</v>
      </c>
      <c r="B49" s="68">
        <f>B5+B48</f>
        <v>1739256</v>
      </c>
    </row>
  </sheetData>
  <sheetProtection/>
  <mergeCells count="1">
    <mergeCell ref="A2:B2"/>
  </mergeCells>
  <printOptions horizontalCentered="1"/>
  <pageMargins left="0.38958333333333334" right="0.38958333333333334" top="0.5895833333333333" bottom="0.5895833333333333" header="0.38958333333333334" footer="0.5097222222222222"/>
  <pageSetup horizontalDpi="600" verticalDpi="600"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1:C28"/>
  <sheetViews>
    <sheetView workbookViewId="0" topLeftCell="A1">
      <selection activeCell="A3" sqref="A3"/>
    </sheetView>
  </sheetViews>
  <sheetFormatPr defaultColWidth="9.00390625" defaultRowHeight="14.25"/>
  <cols>
    <col min="1" max="1" width="40.625" style="0" customWidth="1"/>
    <col min="2" max="2" width="18.625" style="0" customWidth="1"/>
    <col min="3" max="3" width="9.00390625" style="56" customWidth="1"/>
  </cols>
  <sheetData>
    <row r="1" ht="14.25">
      <c r="A1" s="55" t="s">
        <v>1686</v>
      </c>
    </row>
    <row r="2" spans="1:2" ht="33" customHeight="1">
      <c r="A2" s="57" t="s">
        <v>1683</v>
      </c>
      <c r="B2" s="57"/>
    </row>
    <row r="3" spans="1:2" ht="27" customHeight="1">
      <c r="A3" s="58"/>
      <c r="B3" s="59" t="s">
        <v>35</v>
      </c>
    </row>
    <row r="4" spans="1:3" s="55" customFormat="1" ht="24.75" customHeight="1">
      <c r="A4" s="60" t="s">
        <v>1653</v>
      </c>
      <c r="B4" s="61" t="s">
        <v>37</v>
      </c>
      <c r="C4" s="62"/>
    </row>
    <row r="5" spans="1:3" s="55" customFormat="1" ht="24.75" customHeight="1">
      <c r="A5" s="63" t="s">
        <v>1671</v>
      </c>
      <c r="B5" s="64">
        <f>B6+B10+B14+B18+B22</f>
        <v>794524</v>
      </c>
      <c r="C5" s="62"/>
    </row>
    <row r="6" spans="1:3" s="55" customFormat="1" ht="19.5" customHeight="1">
      <c r="A6" s="65" t="s">
        <v>1684</v>
      </c>
      <c r="B6" s="64">
        <v>70687</v>
      </c>
      <c r="C6" s="62"/>
    </row>
    <row r="7" spans="1:3" s="55" customFormat="1" ht="19.5" customHeight="1">
      <c r="A7" s="65" t="s">
        <v>1673</v>
      </c>
      <c r="B7" s="64">
        <v>68854</v>
      </c>
      <c r="C7" s="62"/>
    </row>
    <row r="8" spans="1:3" s="55" customFormat="1" ht="19.5" customHeight="1">
      <c r="A8" s="65" t="s">
        <v>1674</v>
      </c>
      <c r="B8" s="64">
        <v>1781</v>
      </c>
      <c r="C8" s="62"/>
    </row>
    <row r="9" spans="1:3" s="55" customFormat="1" ht="19.5" customHeight="1">
      <c r="A9" s="65" t="s">
        <v>1675</v>
      </c>
      <c r="B9" s="64">
        <v>52</v>
      </c>
      <c r="C9" s="62"/>
    </row>
    <row r="10" spans="1:3" s="55" customFormat="1" ht="19.5" customHeight="1">
      <c r="A10" s="65" t="s">
        <v>1676</v>
      </c>
      <c r="B10" s="64">
        <v>7842</v>
      </c>
      <c r="C10" s="62"/>
    </row>
    <row r="11" spans="1:3" s="55" customFormat="1" ht="19.5" customHeight="1">
      <c r="A11" s="65" t="s">
        <v>1673</v>
      </c>
      <c r="B11" s="64">
        <v>3084</v>
      </c>
      <c r="C11" s="62"/>
    </row>
    <row r="12" spans="1:3" s="55" customFormat="1" ht="19.5" customHeight="1">
      <c r="A12" s="65" t="s">
        <v>1674</v>
      </c>
      <c r="B12" s="64">
        <v>3</v>
      </c>
      <c r="C12" s="62"/>
    </row>
    <row r="13" spans="1:3" s="55" customFormat="1" ht="19.5" customHeight="1">
      <c r="A13" s="65" t="s">
        <v>1675</v>
      </c>
      <c r="B13" s="64">
        <v>2062</v>
      </c>
      <c r="C13" s="62"/>
    </row>
    <row r="14" spans="1:3" s="55" customFormat="1" ht="19.5" customHeight="1">
      <c r="A14" s="65" t="s">
        <v>1677</v>
      </c>
      <c r="B14" s="64">
        <v>170985</v>
      </c>
      <c r="C14" s="62"/>
    </row>
    <row r="15" spans="1:3" s="55" customFormat="1" ht="19.5" customHeight="1">
      <c r="A15" s="65" t="s">
        <v>1673</v>
      </c>
      <c r="B15" s="64">
        <v>168914</v>
      </c>
      <c r="C15" s="62"/>
    </row>
    <row r="16" spans="1:3" s="55" customFormat="1" ht="19.5" customHeight="1">
      <c r="A16" s="65" t="s">
        <v>1674</v>
      </c>
      <c r="B16" s="64">
        <v>593</v>
      </c>
      <c r="C16" s="62"/>
    </row>
    <row r="17" spans="1:3" s="55" customFormat="1" ht="19.5" customHeight="1">
      <c r="A17" s="65" t="s">
        <v>1675</v>
      </c>
      <c r="B17" s="64">
        <v>1477</v>
      </c>
      <c r="C17" s="62"/>
    </row>
    <row r="18" spans="1:3" s="55" customFormat="1" ht="19.5" customHeight="1">
      <c r="A18" s="65" t="s">
        <v>1678</v>
      </c>
      <c r="B18" s="64">
        <v>48684</v>
      </c>
      <c r="C18" s="62"/>
    </row>
    <row r="19" spans="1:3" s="55" customFormat="1" ht="19.5" customHeight="1">
      <c r="A19" s="65" t="s">
        <v>1673</v>
      </c>
      <c r="B19" s="64">
        <v>19374</v>
      </c>
      <c r="C19" s="62"/>
    </row>
    <row r="20" spans="1:3" s="55" customFormat="1" ht="19.5" customHeight="1">
      <c r="A20" s="65" t="s">
        <v>1674</v>
      </c>
      <c r="B20" s="64">
        <v>0</v>
      </c>
      <c r="C20" s="62"/>
    </row>
    <row r="21" spans="1:3" s="55" customFormat="1" ht="19.5" customHeight="1">
      <c r="A21" s="65" t="s">
        <v>1675</v>
      </c>
      <c r="B21" s="64">
        <v>234</v>
      </c>
      <c r="C21" s="62"/>
    </row>
    <row r="22" spans="1:3" s="55" customFormat="1" ht="19.5" customHeight="1">
      <c r="A22" s="65" t="s">
        <v>1679</v>
      </c>
      <c r="B22" s="64">
        <v>496326</v>
      </c>
      <c r="C22" s="62"/>
    </row>
    <row r="23" spans="1:3" s="55" customFormat="1" ht="19.5" customHeight="1">
      <c r="A23" s="65" t="s">
        <v>1673</v>
      </c>
      <c r="B23" s="64">
        <v>442913</v>
      </c>
      <c r="C23" s="62"/>
    </row>
    <row r="24" spans="1:3" s="55" customFormat="1" ht="19.5" customHeight="1">
      <c r="A24" s="65" t="s">
        <v>1674</v>
      </c>
      <c r="B24" s="64">
        <v>0</v>
      </c>
      <c r="C24" s="62"/>
    </row>
    <row r="25" spans="1:3" s="55" customFormat="1" ht="19.5" customHeight="1">
      <c r="A25" s="65" t="s">
        <v>1675</v>
      </c>
      <c r="B25" s="64">
        <v>6443</v>
      </c>
      <c r="C25" s="62"/>
    </row>
    <row r="26" spans="1:3" s="55" customFormat="1" ht="19.5" customHeight="1">
      <c r="A26" s="63" t="s">
        <v>1680</v>
      </c>
      <c r="B26" s="66">
        <v>944732</v>
      </c>
      <c r="C26" s="62"/>
    </row>
    <row r="27" spans="1:3" s="55" customFormat="1" ht="19.5" customHeight="1">
      <c r="A27" s="67" t="s">
        <v>1681</v>
      </c>
      <c r="B27" s="68">
        <f>B5+B26</f>
        <v>1739256</v>
      </c>
      <c r="C27" s="62"/>
    </row>
    <row r="28" spans="1:2" ht="30" customHeight="1">
      <c r="A28" s="44"/>
      <c r="B28" s="44"/>
    </row>
    <row r="29" ht="30" customHeight="1"/>
    <row r="30" ht="30" customHeight="1"/>
    <row r="31" ht="30" customHeight="1"/>
    <row r="32" ht="30" customHeight="1"/>
    <row r="33" ht="30" customHeight="1"/>
  </sheetData>
  <sheetProtection/>
  <mergeCells count="1">
    <mergeCell ref="A2:B2"/>
  </mergeCells>
  <printOptions horizontalCentered="1"/>
  <pageMargins left="0.38958333333333334" right="0.38958333333333334" top="0.5895833333333333" bottom="0.5895833333333333" header="0.38958333333333334" footer="0.5097222222222222"/>
  <pageSetup horizontalDpi="600" verticalDpi="600" orientation="portrait" paperSize="9"/>
</worksheet>
</file>

<file path=xl/worksheets/sheet28.xml><?xml version="1.0" encoding="utf-8"?>
<worksheet xmlns="http://schemas.openxmlformats.org/spreadsheetml/2006/main" xmlns:r="http://schemas.openxmlformats.org/officeDocument/2006/relationships">
  <sheetPr>
    <tabColor rgb="FFFF0000"/>
  </sheetPr>
  <dimension ref="A1:G21"/>
  <sheetViews>
    <sheetView workbookViewId="0" topLeftCell="A1">
      <selection activeCell="N15" sqref="N15"/>
    </sheetView>
  </sheetViews>
  <sheetFormatPr defaultColWidth="9.00390625" defaultRowHeight="14.25"/>
  <cols>
    <col min="1" max="1" width="27.875" style="40" customWidth="1"/>
    <col min="2" max="7" width="14.50390625" style="40" customWidth="1"/>
    <col min="8" max="16384" width="9.00390625" style="40" customWidth="1"/>
  </cols>
  <sheetData>
    <row r="1" spans="1:7" ht="18" customHeight="1">
      <c r="A1" s="41" t="s">
        <v>1687</v>
      </c>
      <c r="B1" s="41"/>
      <c r="C1" s="39"/>
      <c r="D1" s="42"/>
      <c r="E1" s="39"/>
      <c r="F1" s="39"/>
      <c r="G1" s="39"/>
    </row>
    <row r="2" spans="1:7" ht="24" customHeight="1">
      <c r="A2" s="43" t="s">
        <v>1688</v>
      </c>
      <c r="B2" s="43"/>
      <c r="C2" s="43"/>
      <c r="D2" s="43"/>
      <c r="E2" s="43"/>
      <c r="F2" s="43"/>
      <c r="G2" s="43"/>
    </row>
    <row r="3" spans="1:7" ht="30" customHeight="1">
      <c r="A3" s="44"/>
      <c r="B3" s="44"/>
      <c r="C3" s="44"/>
      <c r="D3" s="44"/>
      <c r="E3" s="44"/>
      <c r="F3" s="44"/>
      <c r="G3" s="44" t="s">
        <v>1689</v>
      </c>
    </row>
    <row r="4" spans="1:7" ht="44.25" customHeight="1">
      <c r="A4" s="46" t="s">
        <v>1690</v>
      </c>
      <c r="B4" s="46" t="s">
        <v>1691</v>
      </c>
      <c r="C4" s="46"/>
      <c r="D4" s="46"/>
      <c r="E4" s="46" t="s">
        <v>1692</v>
      </c>
      <c r="F4" s="46"/>
      <c r="G4" s="46"/>
    </row>
    <row r="5" spans="1:7" ht="27.75" customHeight="1">
      <c r="A5" s="46"/>
      <c r="B5" s="46" t="s">
        <v>1322</v>
      </c>
      <c r="C5" s="46" t="s">
        <v>1693</v>
      </c>
      <c r="D5" s="46" t="s">
        <v>1694</v>
      </c>
      <c r="E5" s="46" t="s">
        <v>1322</v>
      </c>
      <c r="F5" s="46" t="s">
        <v>1693</v>
      </c>
      <c r="G5" s="46" t="s">
        <v>1694</v>
      </c>
    </row>
    <row r="6" spans="1:7" ht="27.75" customHeight="1">
      <c r="A6" s="46" t="s">
        <v>1695</v>
      </c>
      <c r="B6" s="47">
        <f aca="true" t="shared" si="0" ref="B6:B19">C6+D6</f>
        <v>775.688087</v>
      </c>
      <c r="C6" s="47">
        <f aca="true" t="shared" si="1" ref="C6:G6">SUM(C7:C19)</f>
        <v>361.8129</v>
      </c>
      <c r="D6" s="47">
        <f t="shared" si="1"/>
        <v>413.875187</v>
      </c>
      <c r="E6" s="47">
        <f aca="true" t="shared" si="2" ref="E6:E19">F6+G6</f>
        <v>773.8870248762</v>
      </c>
      <c r="F6" s="47">
        <f t="shared" si="1"/>
        <v>360.0124408762</v>
      </c>
      <c r="G6" s="47">
        <f t="shared" si="1"/>
        <v>413.87458399999997</v>
      </c>
    </row>
    <row r="7" spans="1:7" ht="27.75" customHeight="1">
      <c r="A7" s="46" t="s">
        <v>1696</v>
      </c>
      <c r="B7" s="47">
        <f t="shared" si="0"/>
        <v>279.143944</v>
      </c>
      <c r="C7" s="47">
        <v>73.05</v>
      </c>
      <c r="D7" s="47">
        <v>206.093944</v>
      </c>
      <c r="E7" s="47">
        <f t="shared" si="2"/>
        <v>279.1345886509</v>
      </c>
      <c r="F7" s="47">
        <v>73.0406446509</v>
      </c>
      <c r="G7" s="47">
        <v>206.093944</v>
      </c>
    </row>
    <row r="8" spans="1:7" ht="27.75" customHeight="1">
      <c r="A8" s="48" t="s">
        <v>1323</v>
      </c>
      <c r="B8" s="47">
        <f t="shared" si="0"/>
        <v>11.82</v>
      </c>
      <c r="C8" s="47">
        <v>4.88</v>
      </c>
      <c r="D8" s="47">
        <v>6.94</v>
      </c>
      <c r="E8" s="47">
        <f t="shared" si="2"/>
        <v>11.7976235686</v>
      </c>
      <c r="F8" s="47">
        <v>4.8576235686</v>
      </c>
      <c r="G8" s="47">
        <v>6.94</v>
      </c>
    </row>
    <row r="9" spans="1:7" ht="27.75" customHeight="1">
      <c r="A9" s="48" t="s">
        <v>1324</v>
      </c>
      <c r="B9" s="47">
        <f t="shared" si="0"/>
        <v>15.7693</v>
      </c>
      <c r="C9" s="47">
        <v>9.5643</v>
      </c>
      <c r="D9" s="47">
        <v>6.205</v>
      </c>
      <c r="E9" s="47">
        <f t="shared" si="2"/>
        <v>15.734216941</v>
      </c>
      <c r="F9" s="47">
        <v>9.529216941</v>
      </c>
      <c r="G9" s="47">
        <v>6.205</v>
      </c>
    </row>
    <row r="10" spans="1:7" ht="27.75" customHeight="1">
      <c r="A10" s="48" t="s">
        <v>1325</v>
      </c>
      <c r="B10" s="47">
        <f t="shared" si="0"/>
        <v>8.870000000000001</v>
      </c>
      <c r="C10" s="47">
        <v>2.26</v>
      </c>
      <c r="D10" s="47">
        <v>6.61</v>
      </c>
      <c r="E10" s="47">
        <f t="shared" si="2"/>
        <v>8.853958542</v>
      </c>
      <c r="F10" s="47">
        <v>2.243958542</v>
      </c>
      <c r="G10" s="47">
        <v>6.61</v>
      </c>
    </row>
    <row r="11" spans="1:7" ht="27.75" customHeight="1">
      <c r="A11" s="49" t="s">
        <v>1641</v>
      </c>
      <c r="B11" s="47">
        <f t="shared" si="0"/>
        <v>62.6572</v>
      </c>
      <c r="C11" s="47">
        <v>32.8172</v>
      </c>
      <c r="D11" s="47">
        <v>29.84</v>
      </c>
      <c r="E11" s="47">
        <f t="shared" si="2"/>
        <v>62.33187831320001</v>
      </c>
      <c r="F11" s="47">
        <v>32.491878313200004</v>
      </c>
      <c r="G11" s="47">
        <v>29.84</v>
      </c>
    </row>
    <row r="12" spans="1:7" ht="27.75" customHeight="1">
      <c r="A12" s="48" t="s">
        <v>1642</v>
      </c>
      <c r="B12" s="47">
        <f t="shared" si="0"/>
        <v>50.802105</v>
      </c>
      <c r="C12" s="47">
        <v>32.46</v>
      </c>
      <c r="D12" s="47">
        <v>18.342105</v>
      </c>
      <c r="E12" s="47">
        <f t="shared" si="2"/>
        <v>50.67680072729999</v>
      </c>
      <c r="F12" s="47">
        <v>32.334695727299994</v>
      </c>
      <c r="G12" s="47">
        <v>18.342105</v>
      </c>
    </row>
    <row r="13" spans="1:7" ht="27.75" customHeight="1">
      <c r="A13" s="48" t="s">
        <v>1648</v>
      </c>
      <c r="B13" s="47">
        <f t="shared" si="0"/>
        <v>63.546838</v>
      </c>
      <c r="C13" s="47">
        <v>40.5394</v>
      </c>
      <c r="D13" s="47">
        <v>23.007438</v>
      </c>
      <c r="E13" s="47">
        <f t="shared" si="2"/>
        <v>63.4114778741</v>
      </c>
      <c r="F13" s="47">
        <v>40.4040398741</v>
      </c>
      <c r="G13" s="47">
        <v>23.007438</v>
      </c>
    </row>
    <row r="14" spans="1:7" ht="27.75" customHeight="1">
      <c r="A14" s="48" t="s">
        <v>1643</v>
      </c>
      <c r="B14" s="47">
        <f t="shared" si="0"/>
        <v>59.926100000000005</v>
      </c>
      <c r="C14" s="47">
        <v>35.6261</v>
      </c>
      <c r="D14" s="47">
        <v>24.3</v>
      </c>
      <c r="E14" s="47">
        <f t="shared" si="2"/>
        <v>59.65455969039999</v>
      </c>
      <c r="F14" s="47">
        <v>35.354559690399995</v>
      </c>
      <c r="G14" s="47">
        <v>24.3</v>
      </c>
    </row>
    <row r="15" spans="1:7" ht="27.75" customHeight="1">
      <c r="A15" s="48" t="s">
        <v>1645</v>
      </c>
      <c r="B15" s="47">
        <f t="shared" si="0"/>
        <v>55.992900000000006</v>
      </c>
      <c r="C15" s="47">
        <v>33.7</v>
      </c>
      <c r="D15" s="47">
        <v>22.2929</v>
      </c>
      <c r="E15" s="47">
        <f t="shared" si="2"/>
        <v>55.8332819693</v>
      </c>
      <c r="F15" s="47">
        <v>33.5403819693</v>
      </c>
      <c r="G15" s="47">
        <v>22.2929</v>
      </c>
    </row>
    <row r="16" spans="1:7" ht="27.75" customHeight="1">
      <c r="A16" s="48" t="s">
        <v>1647</v>
      </c>
      <c r="B16" s="47">
        <f t="shared" si="0"/>
        <v>41.1149</v>
      </c>
      <c r="C16" s="47">
        <v>26.7049</v>
      </c>
      <c r="D16" s="47">
        <v>14.41</v>
      </c>
      <c r="E16" s="47">
        <f t="shared" si="2"/>
        <v>40.9499419805</v>
      </c>
      <c r="F16" s="47">
        <v>26.540544980499998</v>
      </c>
      <c r="G16" s="47">
        <v>14.409397</v>
      </c>
    </row>
    <row r="17" spans="1:7" ht="27.75" customHeight="1">
      <c r="A17" s="48" t="s">
        <v>1649</v>
      </c>
      <c r="B17" s="47">
        <f t="shared" si="0"/>
        <v>39.4542</v>
      </c>
      <c r="C17" s="47">
        <v>23.2939</v>
      </c>
      <c r="D17" s="47">
        <v>16.1603</v>
      </c>
      <c r="E17" s="47">
        <f t="shared" si="2"/>
        <v>39.1758896625</v>
      </c>
      <c r="F17" s="47">
        <v>23.0155896625</v>
      </c>
      <c r="G17" s="47">
        <v>16.1603</v>
      </c>
    </row>
    <row r="18" spans="1:7" ht="27.75" customHeight="1">
      <c r="A18" s="48" t="s">
        <v>1697</v>
      </c>
      <c r="B18" s="47">
        <f t="shared" si="0"/>
        <v>33.43</v>
      </c>
      <c r="C18" s="47">
        <v>20.6</v>
      </c>
      <c r="D18" s="47">
        <v>12.83</v>
      </c>
      <c r="E18" s="47">
        <f t="shared" si="2"/>
        <v>33.2831306937</v>
      </c>
      <c r="F18" s="47">
        <v>20.4531306937</v>
      </c>
      <c r="G18" s="47">
        <v>12.83</v>
      </c>
    </row>
    <row r="19" spans="1:7" ht="27.75" customHeight="1">
      <c r="A19" s="48" t="s">
        <v>1644</v>
      </c>
      <c r="B19" s="47">
        <f t="shared" si="0"/>
        <v>53.1606</v>
      </c>
      <c r="C19" s="47">
        <v>26.3171</v>
      </c>
      <c r="D19" s="47">
        <v>26.8435</v>
      </c>
      <c r="E19" s="47">
        <f t="shared" si="2"/>
        <v>53.0496762627</v>
      </c>
      <c r="F19" s="47">
        <v>26.206176262699998</v>
      </c>
      <c r="G19" s="47">
        <v>26.8435</v>
      </c>
    </row>
    <row r="21" ht="15">
      <c r="B21" s="40" t="s">
        <v>1698</v>
      </c>
    </row>
  </sheetData>
  <sheetProtection/>
  <mergeCells count="4">
    <mergeCell ref="A2:G2"/>
    <mergeCell ref="B4:D4"/>
    <mergeCell ref="E4:G4"/>
    <mergeCell ref="A4:A5"/>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29.xml><?xml version="1.0" encoding="utf-8"?>
<worksheet xmlns="http://schemas.openxmlformats.org/spreadsheetml/2006/main" xmlns:r="http://schemas.openxmlformats.org/officeDocument/2006/relationships">
  <sheetPr>
    <tabColor rgb="FFFF0000"/>
  </sheetPr>
  <dimension ref="A1:C22"/>
  <sheetViews>
    <sheetView workbookViewId="0" topLeftCell="A2">
      <selection activeCell="J30" sqref="J30"/>
    </sheetView>
  </sheetViews>
  <sheetFormatPr defaultColWidth="9.00390625" defaultRowHeight="14.25"/>
  <cols>
    <col min="1" max="1" width="27.875" style="40" customWidth="1"/>
    <col min="2" max="2" width="34.125" style="40" customWidth="1"/>
    <col min="3" max="3" width="36.625" style="40" customWidth="1"/>
    <col min="4" max="252" width="9.00390625" style="40" customWidth="1"/>
  </cols>
  <sheetData>
    <row r="1" spans="1:2" s="39" customFormat="1" ht="15.75">
      <c r="A1" s="41" t="s">
        <v>1699</v>
      </c>
      <c r="B1" s="41"/>
    </row>
    <row r="2" spans="1:3" ht="41.25" customHeight="1">
      <c r="A2" s="41" t="s">
        <v>1700</v>
      </c>
      <c r="B2" s="41"/>
      <c r="C2" s="39"/>
    </row>
    <row r="3" spans="1:3" ht="24" customHeight="1">
      <c r="A3" s="43" t="s">
        <v>1701</v>
      </c>
      <c r="B3" s="43"/>
      <c r="C3" s="43"/>
    </row>
    <row r="4" spans="1:3" ht="30" customHeight="1">
      <c r="A4" s="44"/>
      <c r="B4" s="44"/>
      <c r="C4" s="45" t="s">
        <v>1689</v>
      </c>
    </row>
    <row r="5" spans="1:3" ht="44.25" customHeight="1">
      <c r="A5" s="52" t="s">
        <v>1690</v>
      </c>
      <c r="B5" s="52" t="s">
        <v>1702</v>
      </c>
      <c r="C5" s="52" t="s">
        <v>1703</v>
      </c>
    </row>
    <row r="6" spans="1:3" ht="14.25">
      <c r="A6" s="52"/>
      <c r="B6" s="46" t="s">
        <v>1693</v>
      </c>
      <c r="C6" s="46" t="s">
        <v>1693</v>
      </c>
    </row>
    <row r="7" spans="1:3" ht="14.25">
      <c r="A7" s="52" t="s">
        <v>1695</v>
      </c>
      <c r="B7" s="47">
        <f>SUM(B8:B20)</f>
        <v>361.8129</v>
      </c>
      <c r="C7" s="47">
        <f>SUM(C8:C20)</f>
        <v>360.0124408762</v>
      </c>
    </row>
    <row r="8" spans="1:3" ht="14.25">
      <c r="A8" s="52" t="s">
        <v>1696</v>
      </c>
      <c r="B8" s="47">
        <v>73.05</v>
      </c>
      <c r="C8" s="47">
        <v>73.0406446509</v>
      </c>
    </row>
    <row r="9" spans="1:3" ht="14.25">
      <c r="A9" s="53" t="s">
        <v>1323</v>
      </c>
      <c r="B9" s="47">
        <v>4.88</v>
      </c>
      <c r="C9" s="47">
        <v>4.8576235686</v>
      </c>
    </row>
    <row r="10" spans="1:3" ht="14.25">
      <c r="A10" s="53" t="s">
        <v>1324</v>
      </c>
      <c r="B10" s="47">
        <v>9.5643</v>
      </c>
      <c r="C10" s="47">
        <v>9.529216941</v>
      </c>
    </row>
    <row r="11" spans="1:3" ht="14.25">
      <c r="A11" s="53" t="s">
        <v>1325</v>
      </c>
      <c r="B11" s="47">
        <v>2.26</v>
      </c>
      <c r="C11" s="47">
        <v>2.243958542</v>
      </c>
    </row>
    <row r="12" spans="1:3" ht="14.25">
      <c r="A12" s="54" t="s">
        <v>1641</v>
      </c>
      <c r="B12" s="47">
        <v>32.8172</v>
      </c>
      <c r="C12" s="47">
        <v>32.491878313200004</v>
      </c>
    </row>
    <row r="13" spans="1:3" ht="14.25">
      <c r="A13" s="53" t="s">
        <v>1642</v>
      </c>
      <c r="B13" s="47">
        <v>32.46</v>
      </c>
      <c r="C13" s="47">
        <v>32.334695727299994</v>
      </c>
    </row>
    <row r="14" spans="1:3" ht="14.25">
      <c r="A14" s="53" t="s">
        <v>1648</v>
      </c>
      <c r="B14" s="47">
        <v>40.5394</v>
      </c>
      <c r="C14" s="47">
        <v>40.4040398741</v>
      </c>
    </row>
    <row r="15" spans="1:3" ht="14.25">
      <c r="A15" s="53" t="s">
        <v>1643</v>
      </c>
      <c r="B15" s="47">
        <v>35.6261</v>
      </c>
      <c r="C15" s="47">
        <v>35.354559690399995</v>
      </c>
    </row>
    <row r="16" spans="1:3" ht="14.25">
      <c r="A16" s="53" t="s">
        <v>1645</v>
      </c>
      <c r="B16" s="47">
        <v>33.7</v>
      </c>
      <c r="C16" s="47">
        <v>33.5403819693</v>
      </c>
    </row>
    <row r="17" spans="1:3" ht="14.25">
      <c r="A17" s="53" t="s">
        <v>1647</v>
      </c>
      <c r="B17" s="47">
        <v>26.7049</v>
      </c>
      <c r="C17" s="47">
        <v>26.540544980499998</v>
      </c>
    </row>
    <row r="18" spans="1:3" ht="14.25">
      <c r="A18" s="53" t="s">
        <v>1649</v>
      </c>
      <c r="B18" s="47">
        <v>23.2939</v>
      </c>
      <c r="C18" s="47">
        <v>23.0155896625</v>
      </c>
    </row>
    <row r="19" spans="1:3" ht="14.25">
      <c r="A19" s="53" t="s">
        <v>1697</v>
      </c>
      <c r="B19" s="47">
        <v>20.6</v>
      </c>
      <c r="C19" s="47">
        <v>20.4531306937</v>
      </c>
    </row>
    <row r="20" spans="1:3" ht="14.25">
      <c r="A20" s="53" t="s">
        <v>1644</v>
      </c>
      <c r="B20" s="47">
        <v>26.3171</v>
      </c>
      <c r="C20" s="47">
        <v>26.206176262699998</v>
      </c>
    </row>
    <row r="22" ht="15">
      <c r="B22" s="40" t="s">
        <v>1698</v>
      </c>
    </row>
  </sheetData>
  <sheetProtection/>
  <mergeCells count="2">
    <mergeCell ref="A3:C3"/>
    <mergeCell ref="A5:A6"/>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G29"/>
  <sheetViews>
    <sheetView showGridLines="0" showZeros="0" workbookViewId="0" topLeftCell="A1">
      <selection activeCell="D17" sqref="D17"/>
    </sheetView>
  </sheetViews>
  <sheetFormatPr defaultColWidth="9.125" defaultRowHeight="14.25"/>
  <cols>
    <col min="1" max="1" width="26.625" style="156" customWidth="1"/>
    <col min="2" max="3" width="12.625" style="156" customWidth="1"/>
    <col min="4" max="4" width="9.75390625" style="156" customWidth="1"/>
    <col min="5" max="6" width="12.625" style="156" customWidth="1"/>
    <col min="7" max="7" width="9.125" style="56" customWidth="1"/>
    <col min="8" max="254" width="9.125" style="0" customWidth="1"/>
  </cols>
  <sheetData>
    <row r="1" spans="1:6" ht="14.25">
      <c r="A1" s="55" t="s">
        <v>48</v>
      </c>
      <c r="B1"/>
      <c r="C1"/>
      <c r="D1"/>
      <c r="E1"/>
      <c r="F1"/>
    </row>
    <row r="2" spans="1:6" ht="46.5" customHeight="1">
      <c r="A2" s="57" t="s">
        <v>49</v>
      </c>
      <c r="B2" s="57"/>
      <c r="C2" s="57"/>
      <c r="D2" s="57"/>
      <c r="E2" s="57"/>
      <c r="F2" s="57"/>
    </row>
    <row r="3" spans="1:7" s="112" customFormat="1" ht="19.5" customHeight="1">
      <c r="A3" s="183"/>
      <c r="B3" s="184"/>
      <c r="C3" s="184"/>
      <c r="D3" s="184"/>
      <c r="E3" s="184"/>
      <c r="F3" s="178" t="s">
        <v>50</v>
      </c>
      <c r="G3" s="185"/>
    </row>
    <row r="4" spans="1:7" s="112" customFormat="1" ht="30" customHeight="1">
      <c r="A4" s="186" t="s">
        <v>51</v>
      </c>
      <c r="B4" s="157" t="s">
        <v>52</v>
      </c>
      <c r="C4" s="157" t="s">
        <v>53</v>
      </c>
      <c r="D4" s="158" t="s">
        <v>54</v>
      </c>
      <c r="E4" s="157" t="s">
        <v>55</v>
      </c>
      <c r="F4" s="187" t="s">
        <v>56</v>
      </c>
      <c r="G4" s="185"/>
    </row>
    <row r="5" spans="1:7" s="112" customFormat="1" ht="19.5" customHeight="1">
      <c r="A5" s="111" t="s">
        <v>57</v>
      </c>
      <c r="B5" s="105">
        <v>859420</v>
      </c>
      <c r="C5" s="105">
        <v>824116</v>
      </c>
      <c r="D5" s="159">
        <f aca="true" t="shared" si="0" ref="D5:D19">C5/B5*100</f>
        <v>95.89211328570431</v>
      </c>
      <c r="E5" s="160">
        <v>759742</v>
      </c>
      <c r="F5" s="188">
        <f aca="true" t="shared" si="1" ref="F5:F28">C5/E5*100</f>
        <v>108.47313956579995</v>
      </c>
      <c r="G5" s="185"/>
    </row>
    <row r="6" spans="1:7" s="112" customFormat="1" ht="19.5" customHeight="1">
      <c r="A6" s="111" t="s">
        <v>58</v>
      </c>
      <c r="B6" s="105">
        <v>275259</v>
      </c>
      <c r="C6" s="105">
        <v>236292</v>
      </c>
      <c r="D6" s="159">
        <f t="shared" si="0"/>
        <v>85.84351465347181</v>
      </c>
      <c r="E6" s="160">
        <v>246677</v>
      </c>
      <c r="F6" s="188">
        <f t="shared" si="1"/>
        <v>95.79004122800261</v>
      </c>
      <c r="G6" s="185"/>
    </row>
    <row r="7" spans="1:7" s="112" customFormat="1" ht="19.5" customHeight="1">
      <c r="A7" s="111" t="s">
        <v>59</v>
      </c>
      <c r="B7" s="105">
        <v>87708</v>
      </c>
      <c r="C7" s="105">
        <v>63477</v>
      </c>
      <c r="D7" s="159">
        <f t="shared" si="0"/>
        <v>72.37310165549323</v>
      </c>
      <c r="E7" s="160">
        <v>72714</v>
      </c>
      <c r="F7" s="188">
        <f t="shared" si="1"/>
        <v>87.29680666721677</v>
      </c>
      <c r="G7" s="185"/>
    </row>
    <row r="8" spans="1:7" s="112" customFormat="1" ht="19.5" customHeight="1">
      <c r="A8" s="111" t="s">
        <v>60</v>
      </c>
      <c r="B8" s="105">
        <v>21322</v>
      </c>
      <c r="C8" s="105">
        <v>14793</v>
      </c>
      <c r="D8" s="159">
        <f t="shared" si="0"/>
        <v>69.37904511771879</v>
      </c>
      <c r="E8" s="160">
        <v>17054</v>
      </c>
      <c r="F8" s="188">
        <f t="shared" si="1"/>
        <v>86.74211328720534</v>
      </c>
      <c r="G8" s="185"/>
    </row>
    <row r="9" spans="1:7" s="112" customFormat="1" ht="19.5" customHeight="1">
      <c r="A9" s="111" t="s">
        <v>61</v>
      </c>
      <c r="B9" s="105">
        <v>6889</v>
      </c>
      <c r="C9" s="105">
        <v>4089</v>
      </c>
      <c r="D9" s="159">
        <f t="shared" si="0"/>
        <v>59.35549426622151</v>
      </c>
      <c r="E9" s="160">
        <v>5445</v>
      </c>
      <c r="F9" s="188">
        <f t="shared" si="1"/>
        <v>75.09641873278237</v>
      </c>
      <c r="G9" s="185"/>
    </row>
    <row r="10" spans="1:7" s="112" customFormat="1" ht="19.5" customHeight="1">
      <c r="A10" s="111" t="s">
        <v>62</v>
      </c>
      <c r="B10" s="105">
        <v>54001</v>
      </c>
      <c r="C10" s="105">
        <v>40543</v>
      </c>
      <c r="D10" s="159">
        <f t="shared" si="0"/>
        <v>75.07823929186497</v>
      </c>
      <c r="E10" s="160">
        <v>49321</v>
      </c>
      <c r="F10" s="188">
        <f t="shared" si="1"/>
        <v>82.20230733359016</v>
      </c>
      <c r="G10" s="185"/>
    </row>
    <row r="11" spans="1:7" s="112" customFormat="1" ht="19.5" customHeight="1">
      <c r="A11" s="111" t="s">
        <v>63</v>
      </c>
      <c r="B11" s="105">
        <v>26025</v>
      </c>
      <c r="C11" s="105">
        <v>34225</v>
      </c>
      <c r="D11" s="159">
        <f t="shared" si="0"/>
        <v>131.50816522574448</v>
      </c>
      <c r="E11" s="160">
        <v>20572</v>
      </c>
      <c r="F11" s="188">
        <f t="shared" si="1"/>
        <v>166.36690647482015</v>
      </c>
      <c r="G11" s="185"/>
    </row>
    <row r="12" spans="1:7" s="112" customFormat="1" ht="19.5" customHeight="1">
      <c r="A12" s="111" t="s">
        <v>64</v>
      </c>
      <c r="B12" s="105">
        <v>14602</v>
      </c>
      <c r="C12" s="105">
        <v>16576</v>
      </c>
      <c r="D12" s="159">
        <f t="shared" si="0"/>
        <v>113.51869606903165</v>
      </c>
      <c r="E12" s="160">
        <v>12647</v>
      </c>
      <c r="F12" s="188">
        <f t="shared" si="1"/>
        <v>131.06665612398197</v>
      </c>
      <c r="G12" s="185"/>
    </row>
    <row r="13" spans="1:7" s="112" customFormat="1" ht="19.5" customHeight="1">
      <c r="A13" s="111" t="s">
        <v>65</v>
      </c>
      <c r="B13" s="105">
        <v>14792</v>
      </c>
      <c r="C13" s="105">
        <v>15529</v>
      </c>
      <c r="D13" s="159">
        <f t="shared" si="0"/>
        <v>104.98242293131423</v>
      </c>
      <c r="E13" s="160">
        <v>13420</v>
      </c>
      <c r="F13" s="188">
        <f t="shared" si="1"/>
        <v>115.71535022354695</v>
      </c>
      <c r="G13" s="185"/>
    </row>
    <row r="14" spans="1:7" s="112" customFormat="1" ht="19.5" customHeight="1">
      <c r="A14" s="111" t="s">
        <v>66</v>
      </c>
      <c r="B14" s="105">
        <v>97509</v>
      </c>
      <c r="C14" s="105">
        <v>112015</v>
      </c>
      <c r="D14" s="159">
        <f t="shared" si="0"/>
        <v>114.87657549559526</v>
      </c>
      <c r="E14" s="160">
        <v>93963</v>
      </c>
      <c r="F14" s="188">
        <f t="shared" si="1"/>
        <v>119.21181741749412</v>
      </c>
      <c r="G14" s="185"/>
    </row>
    <row r="15" spans="1:7" s="112" customFormat="1" ht="19.5" customHeight="1">
      <c r="A15" s="111" t="s">
        <v>67</v>
      </c>
      <c r="B15" s="105">
        <v>23526</v>
      </c>
      <c r="C15" s="105">
        <v>18521</v>
      </c>
      <c r="D15" s="159">
        <f t="shared" si="0"/>
        <v>78.7256652214571</v>
      </c>
      <c r="E15" s="160">
        <v>18188</v>
      </c>
      <c r="F15" s="188">
        <f t="shared" si="1"/>
        <v>101.83087750164943</v>
      </c>
      <c r="G15" s="185"/>
    </row>
    <row r="16" spans="1:7" s="112" customFormat="1" ht="19.5" customHeight="1">
      <c r="A16" s="111" t="s">
        <v>68</v>
      </c>
      <c r="B16" s="105">
        <v>50976</v>
      </c>
      <c r="C16" s="105">
        <v>66356</v>
      </c>
      <c r="D16" s="159">
        <f t="shared" si="0"/>
        <v>130.17106089139986</v>
      </c>
      <c r="E16" s="160">
        <v>35614</v>
      </c>
      <c r="F16" s="188">
        <f t="shared" si="1"/>
        <v>186.3199865221542</v>
      </c>
      <c r="G16" s="185"/>
    </row>
    <row r="17" spans="1:7" s="112" customFormat="1" ht="19.5" customHeight="1">
      <c r="A17" s="111" t="s">
        <v>69</v>
      </c>
      <c r="B17" s="105">
        <v>181157</v>
      </c>
      <c r="C17" s="105">
        <v>195123</v>
      </c>
      <c r="D17" s="159">
        <f t="shared" si="0"/>
        <v>107.70933499671555</v>
      </c>
      <c r="E17" s="160">
        <v>169867</v>
      </c>
      <c r="F17" s="188">
        <f t="shared" si="1"/>
        <v>114.86810269210616</v>
      </c>
      <c r="G17" s="185"/>
    </row>
    <row r="18" spans="1:7" s="112" customFormat="1" ht="19.5" customHeight="1">
      <c r="A18" s="111" t="s">
        <v>70</v>
      </c>
      <c r="B18" s="105">
        <v>3290</v>
      </c>
      <c r="C18" s="105">
        <v>4902</v>
      </c>
      <c r="D18" s="159">
        <f t="shared" si="0"/>
        <v>148.9969604863222</v>
      </c>
      <c r="E18" s="160">
        <v>3049</v>
      </c>
      <c r="F18" s="188">
        <f t="shared" si="1"/>
        <v>160.77402427025254</v>
      </c>
      <c r="G18" s="185"/>
    </row>
    <row r="19" spans="1:7" s="112" customFormat="1" ht="19.5" customHeight="1">
      <c r="A19" s="111" t="s">
        <v>71</v>
      </c>
      <c r="B19" s="105">
        <v>2364</v>
      </c>
      <c r="C19" s="105">
        <v>1583</v>
      </c>
      <c r="D19" s="159">
        <f t="shared" si="0"/>
        <v>66.96277495769881</v>
      </c>
      <c r="E19" s="160">
        <v>1191</v>
      </c>
      <c r="F19" s="188">
        <f t="shared" si="1"/>
        <v>132.9135180520571</v>
      </c>
      <c r="G19" s="185"/>
    </row>
    <row r="20" spans="1:7" s="112" customFormat="1" ht="19.5" customHeight="1">
      <c r="A20" s="111" t="s">
        <v>72</v>
      </c>
      <c r="B20" s="105">
        <v>0</v>
      </c>
      <c r="C20" s="105">
        <v>92</v>
      </c>
      <c r="D20" s="159"/>
      <c r="E20" s="160">
        <v>20</v>
      </c>
      <c r="F20" s="188">
        <f t="shared" si="1"/>
        <v>459.99999999999994</v>
      </c>
      <c r="G20" s="185"/>
    </row>
    <row r="21" spans="1:7" s="112" customFormat="1" ht="19.5" customHeight="1">
      <c r="A21" s="111" t="s">
        <v>73</v>
      </c>
      <c r="B21" s="105">
        <v>450143</v>
      </c>
      <c r="C21" s="105">
        <v>455601</v>
      </c>
      <c r="D21" s="159">
        <f aca="true" t="shared" si="2" ref="D21:D28">C21/B21*100</f>
        <v>101.212503582195</v>
      </c>
      <c r="E21" s="160">
        <v>425240</v>
      </c>
      <c r="F21" s="188">
        <f t="shared" si="1"/>
        <v>107.13973285673973</v>
      </c>
      <c r="G21" s="185"/>
    </row>
    <row r="22" spans="1:7" s="112" customFormat="1" ht="19.5" customHeight="1">
      <c r="A22" s="111" t="s">
        <v>74</v>
      </c>
      <c r="B22" s="105">
        <v>63451</v>
      </c>
      <c r="C22" s="105">
        <v>63054</v>
      </c>
      <c r="D22" s="159">
        <f t="shared" si="2"/>
        <v>99.37432034168097</v>
      </c>
      <c r="E22" s="160">
        <v>65942</v>
      </c>
      <c r="F22" s="188">
        <f t="shared" si="1"/>
        <v>95.62039367929393</v>
      </c>
      <c r="G22" s="185"/>
    </row>
    <row r="23" spans="1:7" s="112" customFormat="1" ht="19.5" customHeight="1">
      <c r="A23" s="111" t="s">
        <v>75</v>
      </c>
      <c r="B23" s="105">
        <v>69169</v>
      </c>
      <c r="C23" s="105">
        <v>74559</v>
      </c>
      <c r="D23" s="159">
        <f t="shared" si="2"/>
        <v>107.79250820454249</v>
      </c>
      <c r="E23" s="160">
        <v>66271</v>
      </c>
      <c r="F23" s="188">
        <f t="shared" si="1"/>
        <v>112.50622444206364</v>
      </c>
      <c r="G23" s="185"/>
    </row>
    <row r="24" spans="1:7" s="112" customFormat="1" ht="19.5" customHeight="1">
      <c r="A24" s="111" t="s">
        <v>76</v>
      </c>
      <c r="B24" s="105">
        <v>168221</v>
      </c>
      <c r="C24" s="105">
        <v>149799</v>
      </c>
      <c r="D24" s="159">
        <f t="shared" si="2"/>
        <v>89.04892968178764</v>
      </c>
      <c r="E24" s="160">
        <v>166840</v>
      </c>
      <c r="F24" s="188">
        <f t="shared" si="1"/>
        <v>89.78602253656197</v>
      </c>
      <c r="G24" s="185"/>
    </row>
    <row r="25" spans="1:7" s="112" customFormat="1" ht="19.5" customHeight="1">
      <c r="A25" s="111" t="s">
        <v>77</v>
      </c>
      <c r="B25" s="105">
        <v>354</v>
      </c>
      <c r="C25" s="105">
        <v>190</v>
      </c>
      <c r="D25" s="159">
        <f t="shared" si="2"/>
        <v>53.672316384180796</v>
      </c>
      <c r="E25" s="160">
        <v>0</v>
      </c>
      <c r="F25" s="188" t="e">
        <f t="shared" si="1"/>
        <v>#DIV/0!</v>
      </c>
      <c r="G25" s="185"/>
    </row>
    <row r="26" spans="1:7" s="112" customFormat="1" ht="19.5" customHeight="1">
      <c r="A26" s="111" t="s">
        <v>78</v>
      </c>
      <c r="B26" s="105">
        <v>104372</v>
      </c>
      <c r="C26" s="105">
        <v>120408</v>
      </c>
      <c r="D26" s="159">
        <f t="shared" si="2"/>
        <v>115.36427394320316</v>
      </c>
      <c r="E26" s="160">
        <v>64108</v>
      </c>
      <c r="F26" s="188">
        <f t="shared" si="1"/>
        <v>187.8205528171211</v>
      </c>
      <c r="G26" s="185"/>
    </row>
    <row r="27" spans="1:7" s="112" customFormat="1" ht="19.5" customHeight="1">
      <c r="A27" s="111" t="s">
        <v>79</v>
      </c>
      <c r="B27" s="105">
        <v>44576</v>
      </c>
      <c r="C27" s="105">
        <v>47591</v>
      </c>
      <c r="D27" s="159">
        <f t="shared" si="2"/>
        <v>106.76372936109118</v>
      </c>
      <c r="E27" s="160">
        <v>62079</v>
      </c>
      <c r="F27" s="159">
        <f t="shared" si="1"/>
        <v>76.66199519966494</v>
      </c>
      <c r="G27" s="185"/>
    </row>
    <row r="28" spans="1:7" s="112" customFormat="1" ht="30" customHeight="1">
      <c r="A28" s="186" t="s">
        <v>80</v>
      </c>
      <c r="B28" s="157">
        <f>B5+B21</f>
        <v>1309563</v>
      </c>
      <c r="C28" s="157">
        <f>C5+C21</f>
        <v>1279717</v>
      </c>
      <c r="D28" s="162">
        <f t="shared" si="2"/>
        <v>97.72091911576611</v>
      </c>
      <c r="E28" s="157">
        <f>E5+E21</f>
        <v>1184982</v>
      </c>
      <c r="F28" s="189">
        <f t="shared" si="1"/>
        <v>107.99463620544446</v>
      </c>
      <c r="G28" s="185"/>
    </row>
    <row r="29" spans="1:7" s="112" customFormat="1" ht="14.25">
      <c r="A29" s="190"/>
      <c r="C29" s="156"/>
      <c r="D29" s="156"/>
      <c r="F29" s="190"/>
      <c r="G29" s="185"/>
    </row>
  </sheetData>
  <sheetProtection/>
  <mergeCells count="1">
    <mergeCell ref="A2:F2"/>
  </mergeCells>
  <printOptions horizontalCentered="1"/>
  <pageMargins left="0.2" right="0.2" top="0.7895833333333333" bottom="0.9798611111111111" header="0" footer="0"/>
  <pageSetup blackAndWhite="1" horizontalDpi="600" verticalDpi="600" orientation="portrait" paperSize="9"/>
</worksheet>
</file>

<file path=xl/worksheets/sheet30.xml><?xml version="1.0" encoding="utf-8"?>
<worksheet xmlns="http://schemas.openxmlformats.org/spreadsheetml/2006/main" xmlns:r="http://schemas.openxmlformats.org/officeDocument/2006/relationships">
  <sheetPr>
    <tabColor rgb="FFFF0000"/>
  </sheetPr>
  <dimension ref="A1:C20"/>
  <sheetViews>
    <sheetView workbookViewId="0" topLeftCell="A2">
      <selection activeCell="L31" sqref="L31"/>
    </sheetView>
  </sheetViews>
  <sheetFormatPr defaultColWidth="9.00390625" defaultRowHeight="14.25"/>
  <cols>
    <col min="1" max="1" width="27.875" style="40" customWidth="1"/>
    <col min="2" max="3" width="28.125" style="40" customWidth="1"/>
    <col min="4" max="252" width="9.00390625" style="40" customWidth="1"/>
  </cols>
  <sheetData>
    <row r="1" spans="1:2" s="39" customFormat="1" ht="15.75">
      <c r="A1" s="41" t="s">
        <v>1699</v>
      </c>
      <c r="B1" s="42"/>
    </row>
    <row r="2" spans="1:3" ht="41.25" customHeight="1">
      <c r="A2" s="41" t="s">
        <v>1704</v>
      </c>
      <c r="B2" s="42"/>
      <c r="C2" s="39"/>
    </row>
    <row r="3" spans="1:3" ht="24" customHeight="1">
      <c r="A3" s="43" t="s">
        <v>1705</v>
      </c>
      <c r="B3" s="43"/>
      <c r="C3" s="43"/>
    </row>
    <row r="4" spans="1:3" ht="30" customHeight="1">
      <c r="A4" s="44"/>
      <c r="B4" s="44"/>
      <c r="C4" s="44" t="s">
        <v>1689</v>
      </c>
    </row>
    <row r="5" spans="1:3" ht="44.25" customHeight="1">
      <c r="A5" s="52" t="s">
        <v>1690</v>
      </c>
      <c r="B5" s="52" t="s">
        <v>1706</v>
      </c>
      <c r="C5" s="52" t="s">
        <v>1707</v>
      </c>
    </row>
    <row r="6" spans="1:3" ht="14.25">
      <c r="A6" s="52"/>
      <c r="B6" s="52" t="s">
        <v>1694</v>
      </c>
      <c r="C6" s="52" t="s">
        <v>1694</v>
      </c>
    </row>
    <row r="7" spans="1:3" ht="14.25">
      <c r="A7" s="52" t="s">
        <v>1695</v>
      </c>
      <c r="B7" s="47">
        <f>SUM(B8:B20)</f>
        <v>413.875187</v>
      </c>
      <c r="C7" s="47">
        <f>SUM(C8:C20)</f>
        <v>413.87458399999997</v>
      </c>
    </row>
    <row r="8" spans="1:3" ht="14.25">
      <c r="A8" s="52" t="s">
        <v>1696</v>
      </c>
      <c r="B8" s="47">
        <v>206.093944</v>
      </c>
      <c r="C8" s="47">
        <v>206.093944</v>
      </c>
    </row>
    <row r="9" spans="1:3" ht="14.25">
      <c r="A9" s="53" t="s">
        <v>1323</v>
      </c>
      <c r="B9" s="47">
        <v>6.94</v>
      </c>
      <c r="C9" s="47">
        <v>6.94</v>
      </c>
    </row>
    <row r="10" spans="1:3" ht="14.25">
      <c r="A10" s="53" t="s">
        <v>1324</v>
      </c>
      <c r="B10" s="47">
        <v>6.205</v>
      </c>
      <c r="C10" s="47">
        <v>6.205</v>
      </c>
    </row>
    <row r="11" spans="1:3" ht="14.25">
      <c r="A11" s="53" t="s">
        <v>1325</v>
      </c>
      <c r="B11" s="47">
        <v>6.61</v>
      </c>
      <c r="C11" s="47">
        <v>6.61</v>
      </c>
    </row>
    <row r="12" spans="1:3" ht="14.25">
      <c r="A12" s="54" t="s">
        <v>1641</v>
      </c>
      <c r="B12" s="47">
        <v>29.84</v>
      </c>
      <c r="C12" s="47">
        <v>29.84</v>
      </c>
    </row>
    <row r="13" spans="1:3" ht="14.25">
      <c r="A13" s="53" t="s">
        <v>1642</v>
      </c>
      <c r="B13" s="47">
        <v>18.342105</v>
      </c>
      <c r="C13" s="47">
        <v>18.342105</v>
      </c>
    </row>
    <row r="14" spans="1:3" ht="14.25">
      <c r="A14" s="53" t="s">
        <v>1648</v>
      </c>
      <c r="B14" s="47">
        <v>23.007438</v>
      </c>
      <c r="C14" s="47">
        <v>23.007438</v>
      </c>
    </row>
    <row r="15" spans="1:3" ht="14.25">
      <c r="A15" s="53" t="s">
        <v>1643</v>
      </c>
      <c r="B15" s="47">
        <v>24.3</v>
      </c>
      <c r="C15" s="47">
        <v>24.3</v>
      </c>
    </row>
    <row r="16" spans="1:3" ht="14.25">
      <c r="A16" s="53" t="s">
        <v>1645</v>
      </c>
      <c r="B16" s="47">
        <v>22.2929</v>
      </c>
      <c r="C16" s="47">
        <v>22.2929</v>
      </c>
    </row>
    <row r="17" spans="1:3" ht="14.25">
      <c r="A17" s="53" t="s">
        <v>1647</v>
      </c>
      <c r="B17" s="47">
        <v>14.41</v>
      </c>
      <c r="C17" s="47">
        <v>14.409397</v>
      </c>
    </row>
    <row r="18" spans="1:3" ht="14.25">
      <c r="A18" s="53" t="s">
        <v>1649</v>
      </c>
      <c r="B18" s="47">
        <v>16.1603</v>
      </c>
      <c r="C18" s="47">
        <v>16.1603</v>
      </c>
    </row>
    <row r="19" spans="1:3" ht="14.25">
      <c r="A19" s="53" t="s">
        <v>1697</v>
      </c>
      <c r="B19" s="47">
        <v>12.83</v>
      </c>
      <c r="C19" s="47">
        <v>12.83</v>
      </c>
    </row>
    <row r="20" spans="1:3" ht="14.25">
      <c r="A20" s="53" t="s">
        <v>1644</v>
      </c>
      <c r="B20" s="47">
        <v>26.8435</v>
      </c>
      <c r="C20" s="47">
        <v>26.8435</v>
      </c>
    </row>
  </sheetData>
  <sheetProtection/>
  <mergeCells count="2">
    <mergeCell ref="A3:C3"/>
    <mergeCell ref="A5:A6"/>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31.xml><?xml version="1.0" encoding="utf-8"?>
<worksheet xmlns="http://schemas.openxmlformats.org/spreadsheetml/2006/main" xmlns:r="http://schemas.openxmlformats.org/officeDocument/2006/relationships">
  <sheetPr>
    <tabColor rgb="FFFF0000"/>
  </sheetPr>
  <dimension ref="A1:M20"/>
  <sheetViews>
    <sheetView workbookViewId="0" topLeftCell="A1">
      <selection activeCell="K23" sqref="K23"/>
    </sheetView>
  </sheetViews>
  <sheetFormatPr defaultColWidth="9.00390625" defaultRowHeight="14.25"/>
  <cols>
    <col min="1" max="1" width="27.875" style="3" customWidth="1"/>
    <col min="2" max="3" width="16.625" style="3" customWidth="1"/>
    <col min="4" max="4" width="13.875" style="3" bestFit="1" customWidth="1"/>
    <col min="5" max="5" width="16.125" style="3" customWidth="1"/>
    <col min="6" max="6" width="9.00390625" style="3" customWidth="1"/>
    <col min="7" max="12" width="18.125" style="3" customWidth="1"/>
    <col min="13" max="16384" width="9.00390625" style="3" customWidth="1"/>
  </cols>
  <sheetData>
    <row r="1" spans="1:4" s="1" customFormat="1" ht="15.75">
      <c r="A1" s="4" t="s">
        <v>1708</v>
      </c>
      <c r="B1" s="4"/>
      <c r="D1" s="5"/>
    </row>
    <row r="2" spans="1:13" ht="41.25" customHeight="1">
      <c r="A2" s="43" t="s">
        <v>1709</v>
      </c>
      <c r="B2" s="43"/>
      <c r="C2" s="43"/>
      <c r="D2" s="43"/>
      <c r="E2" s="43"/>
      <c r="F2" s="43"/>
      <c r="G2" s="43"/>
      <c r="H2" s="43"/>
      <c r="I2" s="43"/>
      <c r="J2" s="43"/>
      <c r="K2" s="43"/>
      <c r="L2" s="43"/>
      <c r="M2" s="43"/>
    </row>
    <row r="3" spans="1:13" ht="24" customHeight="1">
      <c r="A3" s="44"/>
      <c r="B3" s="44"/>
      <c r="C3" s="44"/>
      <c r="D3" s="44"/>
      <c r="E3" s="44"/>
      <c r="F3" s="44"/>
      <c r="G3" s="44"/>
      <c r="H3" s="44"/>
      <c r="I3" s="44"/>
      <c r="J3" s="44"/>
      <c r="K3" s="44"/>
      <c r="L3" s="44"/>
      <c r="M3" s="44" t="s">
        <v>1689</v>
      </c>
    </row>
    <row r="4" spans="1:13" ht="30" customHeight="1">
      <c r="A4" s="46" t="s">
        <v>1690</v>
      </c>
      <c r="B4" s="46" t="s">
        <v>1710</v>
      </c>
      <c r="C4" s="46"/>
      <c r="D4" s="46"/>
      <c r="E4" s="46"/>
      <c r="F4" s="46"/>
      <c r="G4" s="46"/>
      <c r="H4" s="46"/>
      <c r="I4" s="46"/>
      <c r="J4" s="46"/>
      <c r="K4" s="46"/>
      <c r="L4" s="46"/>
      <c r="M4" s="46"/>
    </row>
    <row r="5" spans="1:13" ht="44.25" customHeight="1">
      <c r="A5" s="46"/>
      <c r="B5" s="46" t="s">
        <v>1322</v>
      </c>
      <c r="C5" s="51" t="s">
        <v>1711</v>
      </c>
      <c r="D5" s="51"/>
      <c r="E5" s="51"/>
      <c r="F5" s="51" t="s">
        <v>1712</v>
      </c>
      <c r="G5" s="51"/>
      <c r="H5" s="51"/>
      <c r="I5" s="51"/>
      <c r="J5" s="51"/>
      <c r="K5" s="51"/>
      <c r="L5" s="51"/>
      <c r="M5" s="51"/>
    </row>
    <row r="6" spans="1:13" s="2" customFormat="1" ht="28.5">
      <c r="A6" s="51"/>
      <c r="B6" s="51"/>
      <c r="C6" s="51" t="s">
        <v>1713</v>
      </c>
      <c r="D6" s="51" t="s">
        <v>1714</v>
      </c>
      <c r="E6" s="51" t="s">
        <v>1715</v>
      </c>
      <c r="F6" s="51" t="s">
        <v>1713</v>
      </c>
      <c r="G6" s="51" t="s">
        <v>1716</v>
      </c>
      <c r="H6" s="51" t="s">
        <v>1717</v>
      </c>
      <c r="I6" s="51" t="s">
        <v>1718</v>
      </c>
      <c r="J6" s="51" t="s">
        <v>1719</v>
      </c>
      <c r="K6" s="51" t="s">
        <v>1720</v>
      </c>
      <c r="L6" s="51" t="s">
        <v>1721</v>
      </c>
      <c r="M6" s="51" t="s">
        <v>1722</v>
      </c>
    </row>
    <row r="7" spans="1:13" ht="24" customHeight="1">
      <c r="A7" s="46" t="s">
        <v>1695</v>
      </c>
      <c r="B7" s="47">
        <f aca="true" t="shared" si="0" ref="B7:B20">C7+F7</f>
        <v>140.8398</v>
      </c>
      <c r="C7" s="47">
        <f aca="true" t="shared" si="1" ref="C7:C20">D7+E7</f>
        <v>59.104800000000004</v>
      </c>
      <c r="D7" s="47">
        <v>22.9309</v>
      </c>
      <c r="E7" s="47">
        <v>36.1739</v>
      </c>
      <c r="F7" s="47">
        <v>81.735</v>
      </c>
      <c r="G7" s="47">
        <v>42.125</v>
      </c>
      <c r="H7" s="47">
        <v>9.76</v>
      </c>
      <c r="I7" s="47">
        <v>19.21</v>
      </c>
      <c r="J7" s="47">
        <v>2.96</v>
      </c>
      <c r="K7" s="47">
        <v>7.15</v>
      </c>
      <c r="L7" s="47">
        <v>0.32</v>
      </c>
      <c r="M7" s="47">
        <v>0.21</v>
      </c>
    </row>
    <row r="8" spans="1:13" ht="24" customHeight="1">
      <c r="A8" s="46" t="s">
        <v>1696</v>
      </c>
      <c r="B8" s="47">
        <f t="shared" si="0"/>
        <v>41.228699999999996</v>
      </c>
      <c r="C8" s="47">
        <f t="shared" si="1"/>
        <v>9.3287</v>
      </c>
      <c r="D8" s="47">
        <v>2.4429</v>
      </c>
      <c r="E8" s="47">
        <v>6.8858</v>
      </c>
      <c r="F8" s="47">
        <v>31.9</v>
      </c>
      <c r="G8" s="47">
        <v>20.18</v>
      </c>
      <c r="H8" s="47">
        <v>4.5</v>
      </c>
      <c r="I8" s="47">
        <v>6.9</v>
      </c>
      <c r="J8" s="47">
        <v>0</v>
      </c>
      <c r="K8" s="47">
        <v>0</v>
      </c>
      <c r="L8" s="47">
        <v>0.32</v>
      </c>
      <c r="M8" s="47">
        <v>0</v>
      </c>
    </row>
    <row r="9" spans="1:13" ht="24" customHeight="1">
      <c r="A9" s="49" t="s">
        <v>1323</v>
      </c>
      <c r="B9" s="47">
        <f t="shared" si="0"/>
        <v>1.7090999999999998</v>
      </c>
      <c r="C9" s="47">
        <f t="shared" si="1"/>
        <v>0.5091</v>
      </c>
      <c r="D9" s="47">
        <v>0.31</v>
      </c>
      <c r="E9" s="47">
        <v>0.1991</v>
      </c>
      <c r="F9" s="47">
        <v>1.2</v>
      </c>
      <c r="G9" s="47">
        <v>0</v>
      </c>
      <c r="H9" s="47">
        <v>0</v>
      </c>
      <c r="I9" s="47">
        <v>0</v>
      </c>
      <c r="J9" s="47">
        <v>0</v>
      </c>
      <c r="K9" s="47">
        <v>1.2</v>
      </c>
      <c r="L9" s="47">
        <v>0</v>
      </c>
      <c r="M9" s="47">
        <v>0</v>
      </c>
    </row>
    <row r="10" spans="1:13" ht="24" customHeight="1">
      <c r="A10" s="49" t="s">
        <v>1324</v>
      </c>
      <c r="B10" s="47">
        <f t="shared" si="0"/>
        <v>1.5865</v>
      </c>
      <c r="C10" s="47">
        <f t="shared" si="1"/>
        <v>0.8765</v>
      </c>
      <c r="D10" s="47">
        <v>0.47</v>
      </c>
      <c r="E10" s="47">
        <v>0.4065</v>
      </c>
      <c r="F10" s="47">
        <v>0.71</v>
      </c>
      <c r="G10" s="47">
        <v>0</v>
      </c>
      <c r="H10" s="47">
        <v>0</v>
      </c>
      <c r="I10" s="47">
        <v>0</v>
      </c>
      <c r="J10" s="47">
        <v>0.45</v>
      </c>
      <c r="K10" s="47">
        <v>0.26</v>
      </c>
      <c r="L10" s="47">
        <v>0</v>
      </c>
      <c r="M10" s="47">
        <v>0</v>
      </c>
    </row>
    <row r="11" spans="1:13" ht="24" customHeight="1">
      <c r="A11" s="49" t="s">
        <v>1325</v>
      </c>
      <c r="B11" s="47">
        <f t="shared" si="0"/>
        <v>1.9821</v>
      </c>
      <c r="C11" s="47">
        <f t="shared" si="1"/>
        <v>0.2521</v>
      </c>
      <c r="D11" s="47">
        <v>0.23</v>
      </c>
      <c r="E11" s="47">
        <v>0.0221</v>
      </c>
      <c r="F11" s="47">
        <v>1.73</v>
      </c>
      <c r="G11" s="47">
        <v>0</v>
      </c>
      <c r="H11" s="47">
        <v>0</v>
      </c>
      <c r="I11" s="47">
        <v>0.93</v>
      </c>
      <c r="J11" s="47">
        <v>0</v>
      </c>
      <c r="K11" s="47">
        <v>0.8</v>
      </c>
      <c r="L11" s="47">
        <v>0</v>
      </c>
      <c r="M11" s="47">
        <v>0</v>
      </c>
    </row>
    <row r="12" spans="1:13" ht="24" customHeight="1">
      <c r="A12" s="49" t="s">
        <v>1641</v>
      </c>
      <c r="B12" s="47">
        <f t="shared" si="0"/>
        <v>15.154</v>
      </c>
      <c r="C12" s="47">
        <f t="shared" si="1"/>
        <v>6.6739999999999995</v>
      </c>
      <c r="D12" s="47">
        <v>1.94</v>
      </c>
      <c r="E12" s="47">
        <v>4.734</v>
      </c>
      <c r="F12" s="47">
        <v>8.48</v>
      </c>
      <c r="G12" s="47">
        <v>3.98</v>
      </c>
      <c r="H12" s="47">
        <v>2</v>
      </c>
      <c r="I12" s="47">
        <v>1.2</v>
      </c>
      <c r="J12" s="47">
        <v>0</v>
      </c>
      <c r="K12" s="47">
        <v>1.3</v>
      </c>
      <c r="L12" s="47">
        <v>0</v>
      </c>
      <c r="M12" s="47">
        <v>0</v>
      </c>
    </row>
    <row r="13" spans="1:13" ht="24" customHeight="1">
      <c r="A13" s="49" t="s">
        <v>1642</v>
      </c>
      <c r="B13" s="47">
        <f t="shared" si="0"/>
        <v>15.0196</v>
      </c>
      <c r="C13" s="47">
        <f t="shared" si="1"/>
        <v>9.2096</v>
      </c>
      <c r="D13" s="47">
        <v>1.66</v>
      </c>
      <c r="E13" s="47">
        <v>7.5496</v>
      </c>
      <c r="F13" s="47">
        <v>5.81</v>
      </c>
      <c r="G13" s="47">
        <v>4.11</v>
      </c>
      <c r="H13" s="47">
        <v>0</v>
      </c>
      <c r="I13" s="47">
        <v>1.7</v>
      </c>
      <c r="J13" s="47">
        <v>0</v>
      </c>
      <c r="K13" s="47">
        <v>0</v>
      </c>
      <c r="L13" s="47">
        <v>0</v>
      </c>
      <c r="M13" s="47">
        <v>0</v>
      </c>
    </row>
    <row r="14" spans="1:13" ht="24" customHeight="1">
      <c r="A14" s="49" t="s">
        <v>1648</v>
      </c>
      <c r="B14" s="47">
        <f t="shared" si="0"/>
        <v>7.5489</v>
      </c>
      <c r="C14" s="47">
        <f t="shared" si="1"/>
        <v>4.8339</v>
      </c>
      <c r="D14" s="47">
        <v>3.43</v>
      </c>
      <c r="E14" s="47">
        <v>1.4039</v>
      </c>
      <c r="F14" s="47">
        <v>2.715</v>
      </c>
      <c r="G14" s="47">
        <v>2.715</v>
      </c>
      <c r="H14" s="47">
        <v>0</v>
      </c>
      <c r="I14" s="47">
        <v>0</v>
      </c>
      <c r="J14" s="47">
        <v>0</v>
      </c>
      <c r="K14" s="47">
        <v>0</v>
      </c>
      <c r="L14" s="47">
        <v>0</v>
      </c>
      <c r="M14" s="47">
        <v>0</v>
      </c>
    </row>
    <row r="15" spans="1:13" ht="24" customHeight="1">
      <c r="A15" s="49" t="s">
        <v>1643</v>
      </c>
      <c r="B15" s="47">
        <f t="shared" si="0"/>
        <v>10.176</v>
      </c>
      <c r="C15" s="47">
        <f t="shared" si="1"/>
        <v>6.086</v>
      </c>
      <c r="D15" s="47">
        <v>3.208</v>
      </c>
      <c r="E15" s="47">
        <v>2.878</v>
      </c>
      <c r="F15" s="47">
        <v>4.09</v>
      </c>
      <c r="G15" s="47">
        <v>1</v>
      </c>
      <c r="H15" s="47">
        <v>0.8</v>
      </c>
      <c r="I15" s="47">
        <v>2.29</v>
      </c>
      <c r="J15" s="47">
        <v>0</v>
      </c>
      <c r="K15" s="47">
        <v>0</v>
      </c>
      <c r="L15" s="47">
        <v>0</v>
      </c>
      <c r="M15" s="47">
        <v>0</v>
      </c>
    </row>
    <row r="16" spans="1:13" ht="24" customHeight="1">
      <c r="A16" s="49" t="s">
        <v>1645</v>
      </c>
      <c r="B16" s="47">
        <f t="shared" si="0"/>
        <v>12.8596</v>
      </c>
      <c r="C16" s="47">
        <f t="shared" si="1"/>
        <v>5.8796</v>
      </c>
      <c r="D16" s="47">
        <v>2.54</v>
      </c>
      <c r="E16" s="47">
        <v>3.3396</v>
      </c>
      <c r="F16" s="47">
        <v>6.98</v>
      </c>
      <c r="G16" s="47">
        <v>5.99</v>
      </c>
      <c r="H16" s="47">
        <v>0</v>
      </c>
      <c r="I16" s="47">
        <v>0.8</v>
      </c>
      <c r="J16" s="47">
        <v>0</v>
      </c>
      <c r="K16" s="47">
        <v>0.19</v>
      </c>
      <c r="L16" s="47">
        <v>0</v>
      </c>
      <c r="M16" s="47">
        <v>0</v>
      </c>
    </row>
    <row r="17" spans="1:13" ht="24" customHeight="1">
      <c r="A17" s="49" t="s">
        <v>1647</v>
      </c>
      <c r="B17" s="47">
        <f t="shared" si="0"/>
        <v>8.433900000000001</v>
      </c>
      <c r="C17" s="47">
        <f t="shared" si="1"/>
        <v>3.7739000000000003</v>
      </c>
      <c r="D17" s="47">
        <v>1.32</v>
      </c>
      <c r="E17" s="47">
        <v>2.4539</v>
      </c>
      <c r="F17" s="47">
        <v>4.66</v>
      </c>
      <c r="G17" s="47">
        <v>1.26</v>
      </c>
      <c r="H17" s="47">
        <v>0.5</v>
      </c>
      <c r="I17" s="47">
        <v>2.5</v>
      </c>
      <c r="J17" s="47">
        <v>0</v>
      </c>
      <c r="K17" s="47">
        <v>0.4</v>
      </c>
      <c r="L17" s="47">
        <v>0</v>
      </c>
      <c r="M17" s="47">
        <v>0</v>
      </c>
    </row>
    <row r="18" spans="1:13" ht="24" customHeight="1">
      <c r="A18" s="49" t="s">
        <v>1649</v>
      </c>
      <c r="B18" s="47">
        <f t="shared" si="0"/>
        <v>9.4526</v>
      </c>
      <c r="C18" s="47">
        <f t="shared" si="1"/>
        <v>4.4925999999999995</v>
      </c>
      <c r="D18" s="47">
        <v>2.39</v>
      </c>
      <c r="E18" s="47">
        <v>2.1026</v>
      </c>
      <c r="F18" s="47">
        <v>4.96</v>
      </c>
      <c r="G18" s="47">
        <v>0</v>
      </c>
      <c r="H18" s="47">
        <v>1.96</v>
      </c>
      <c r="I18" s="47">
        <v>0</v>
      </c>
      <c r="J18" s="47">
        <v>0.5</v>
      </c>
      <c r="K18" s="47">
        <v>0</v>
      </c>
      <c r="L18" s="47">
        <v>0</v>
      </c>
      <c r="M18" s="47">
        <v>0</v>
      </c>
    </row>
    <row r="19" spans="1:13" ht="24" customHeight="1">
      <c r="A19" s="49" t="s">
        <v>1697</v>
      </c>
      <c r="B19" s="47">
        <f t="shared" si="0"/>
        <v>5.3185</v>
      </c>
      <c r="C19" s="47">
        <f t="shared" si="1"/>
        <v>2.6085000000000003</v>
      </c>
      <c r="D19" s="47">
        <v>1.18</v>
      </c>
      <c r="E19" s="47">
        <v>1.4285</v>
      </c>
      <c r="F19" s="47">
        <v>2.71</v>
      </c>
      <c r="G19" s="47">
        <v>0</v>
      </c>
      <c r="H19" s="47">
        <v>0</v>
      </c>
      <c r="I19" s="47">
        <v>0.7</v>
      </c>
      <c r="J19" s="47">
        <v>1.8</v>
      </c>
      <c r="K19" s="47">
        <v>2.5</v>
      </c>
      <c r="L19" s="47">
        <v>0</v>
      </c>
      <c r="M19" s="47">
        <v>0.21</v>
      </c>
    </row>
    <row r="20" spans="1:13" ht="24" customHeight="1">
      <c r="A20" s="49" t="s">
        <v>1644</v>
      </c>
      <c r="B20" s="47">
        <f t="shared" si="0"/>
        <v>10.3703</v>
      </c>
      <c r="C20" s="47">
        <f t="shared" si="1"/>
        <v>4.5803</v>
      </c>
      <c r="D20" s="47">
        <v>1.81</v>
      </c>
      <c r="E20" s="47">
        <v>2.7703</v>
      </c>
      <c r="F20" s="47">
        <v>5.79</v>
      </c>
      <c r="G20" s="47">
        <v>2.89</v>
      </c>
      <c r="H20" s="47">
        <v>0</v>
      </c>
      <c r="I20" s="47">
        <v>2.19</v>
      </c>
      <c r="J20" s="47">
        <v>0.21</v>
      </c>
      <c r="K20" s="47">
        <v>0.5</v>
      </c>
      <c r="L20" s="47">
        <v>0</v>
      </c>
      <c r="M20" s="47">
        <v>0</v>
      </c>
    </row>
  </sheetData>
  <sheetProtection/>
  <mergeCells count="6">
    <mergeCell ref="A2:M2"/>
    <mergeCell ref="B4:M4"/>
    <mergeCell ref="C5:E5"/>
    <mergeCell ref="F5:M5"/>
    <mergeCell ref="A4:A6"/>
    <mergeCell ref="B5:B6"/>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32.xml><?xml version="1.0" encoding="utf-8"?>
<worksheet xmlns="http://schemas.openxmlformats.org/spreadsheetml/2006/main" xmlns:r="http://schemas.openxmlformats.org/officeDocument/2006/relationships">
  <sheetPr>
    <tabColor rgb="FFFF0000"/>
  </sheetPr>
  <dimension ref="A1:M20"/>
  <sheetViews>
    <sheetView workbookViewId="0" topLeftCell="A1">
      <selection activeCell="S29" sqref="S29"/>
    </sheetView>
  </sheetViews>
  <sheetFormatPr defaultColWidth="9.00390625" defaultRowHeight="14.25"/>
  <cols>
    <col min="1" max="1" width="19.875" style="40" customWidth="1"/>
    <col min="2" max="7" width="13.00390625" style="40" customWidth="1"/>
    <col min="8" max="16384" width="9.00390625" style="40" customWidth="1"/>
  </cols>
  <sheetData>
    <row r="1" spans="1:4" s="39" customFormat="1" ht="15.75">
      <c r="A1" s="41" t="s">
        <v>1723</v>
      </c>
      <c r="B1" s="41"/>
      <c r="D1" s="42"/>
    </row>
    <row r="2" spans="1:13" ht="41.25" customHeight="1">
      <c r="A2" s="43" t="s">
        <v>1724</v>
      </c>
      <c r="B2" s="43"/>
      <c r="C2" s="43"/>
      <c r="D2" s="43"/>
      <c r="E2" s="43"/>
      <c r="F2" s="43"/>
      <c r="G2" s="43"/>
      <c r="H2" s="43"/>
      <c r="I2" s="43"/>
      <c r="J2" s="43"/>
      <c r="K2" s="43"/>
      <c r="L2" s="43"/>
      <c r="M2" s="43"/>
    </row>
    <row r="3" spans="1:13" ht="24" customHeight="1">
      <c r="A3" s="44"/>
      <c r="B3" s="44"/>
      <c r="C3" s="44"/>
      <c r="D3" s="44"/>
      <c r="E3" s="44"/>
      <c r="F3" s="44"/>
      <c r="G3" s="45"/>
      <c r="M3" s="45" t="s">
        <v>1689</v>
      </c>
    </row>
    <row r="4" spans="1:13" ht="30" customHeight="1">
      <c r="A4" s="46" t="s">
        <v>1690</v>
      </c>
      <c r="B4" s="46" t="s">
        <v>1725</v>
      </c>
      <c r="C4" s="46"/>
      <c r="D4" s="46"/>
      <c r="E4" s="46" t="s">
        <v>1726</v>
      </c>
      <c r="F4" s="46"/>
      <c r="G4" s="46"/>
      <c r="H4" s="46" t="s">
        <v>1727</v>
      </c>
      <c r="I4" s="46"/>
      <c r="J4" s="46"/>
      <c r="K4" s="46" t="s">
        <v>1728</v>
      </c>
      <c r="L4" s="46"/>
      <c r="M4" s="46"/>
    </row>
    <row r="5" spans="1:13" ht="44.25" customHeight="1">
      <c r="A5" s="46"/>
      <c r="B5" s="46" t="s">
        <v>1322</v>
      </c>
      <c r="C5" s="46" t="s">
        <v>1729</v>
      </c>
      <c r="D5" s="46" t="s">
        <v>1730</v>
      </c>
      <c r="E5" s="46" t="s">
        <v>1322</v>
      </c>
      <c r="F5" s="46" t="s">
        <v>1729</v>
      </c>
      <c r="G5" s="46" t="s">
        <v>1730</v>
      </c>
      <c r="H5" s="46" t="s">
        <v>1322</v>
      </c>
      <c r="I5" s="46" t="s">
        <v>1729</v>
      </c>
      <c r="J5" s="46" t="s">
        <v>1730</v>
      </c>
      <c r="K5" s="46" t="s">
        <v>1322</v>
      </c>
      <c r="L5" s="46" t="s">
        <v>1729</v>
      </c>
      <c r="M5" s="46" t="s">
        <v>1730</v>
      </c>
    </row>
    <row r="6" spans="1:13" ht="21" customHeight="1">
      <c r="A6" s="46" t="s">
        <v>1695</v>
      </c>
      <c r="B6" s="47">
        <f>C6+D6</f>
        <v>36.17802875</v>
      </c>
      <c r="C6" s="47">
        <f aca="true" t="shared" si="0" ref="C6:G6">SUM(C7:C19)</f>
        <v>36.17802875</v>
      </c>
      <c r="D6" s="47">
        <f t="shared" si="0"/>
        <v>0</v>
      </c>
      <c r="E6" s="47">
        <f aca="true" t="shared" si="1" ref="E6:E19">F6+G6</f>
        <v>23.84194563999999</v>
      </c>
      <c r="F6" s="47">
        <f t="shared" si="0"/>
        <v>10.57996849</v>
      </c>
      <c r="G6" s="47">
        <f t="shared" si="0"/>
        <v>13.261977149999991</v>
      </c>
      <c r="H6" s="47">
        <f>I6+J6</f>
        <v>85.6485241325</v>
      </c>
      <c r="I6" s="47">
        <f aca="true" t="shared" si="2" ref="I6:M6">SUM(I7:I19)</f>
        <v>54.6771471325</v>
      </c>
      <c r="J6" s="47">
        <f t="shared" si="2"/>
        <v>30.971376999999997</v>
      </c>
      <c r="K6" s="47">
        <f>L6+M6</f>
        <v>25.362852959999998</v>
      </c>
      <c r="L6" s="47">
        <f t="shared" si="2"/>
        <v>10.77598881</v>
      </c>
      <c r="M6" s="47">
        <f t="shared" si="2"/>
        <v>14.58686415</v>
      </c>
    </row>
    <row r="7" spans="1:13" ht="21" customHeight="1">
      <c r="A7" s="46" t="s">
        <v>1696</v>
      </c>
      <c r="B7" s="47">
        <v>6.88604826</v>
      </c>
      <c r="C7" s="47">
        <v>6.88604826</v>
      </c>
      <c r="D7" s="47">
        <v>0</v>
      </c>
      <c r="E7" s="47">
        <f t="shared" si="1"/>
        <v>9.30302021</v>
      </c>
      <c r="F7" s="47">
        <v>2.38655782</v>
      </c>
      <c r="G7" s="47">
        <v>6.9164623899999995</v>
      </c>
      <c r="H7" s="47">
        <v>34.6589780729</v>
      </c>
      <c r="I7" s="47">
        <v>16.7368760729</v>
      </c>
      <c r="J7" s="47">
        <v>17.922102</v>
      </c>
      <c r="K7" s="47">
        <v>9.84487242</v>
      </c>
      <c r="L7" s="47">
        <v>2.41907003</v>
      </c>
      <c r="M7" s="47">
        <v>7.42580239</v>
      </c>
    </row>
    <row r="8" spans="1:13" ht="21" customHeight="1">
      <c r="A8" s="48" t="s">
        <v>1323</v>
      </c>
      <c r="B8" s="47">
        <v>0.19940504</v>
      </c>
      <c r="C8" s="47">
        <v>0.19940504</v>
      </c>
      <c r="D8" s="47">
        <v>0</v>
      </c>
      <c r="E8" s="47">
        <f t="shared" si="1"/>
        <v>0.37374662000000003</v>
      </c>
      <c r="F8" s="47">
        <v>0.15422362</v>
      </c>
      <c r="G8" s="47">
        <v>0.219523</v>
      </c>
      <c r="H8" s="47">
        <v>0.11851852819999999</v>
      </c>
      <c r="I8" s="47">
        <v>0.11851852819999999</v>
      </c>
      <c r="J8" s="47">
        <v>0</v>
      </c>
      <c r="K8" s="47">
        <v>0.40073366</v>
      </c>
      <c r="L8" s="47">
        <v>0.16213065999999998</v>
      </c>
      <c r="M8" s="47">
        <v>0.238603</v>
      </c>
    </row>
    <row r="9" spans="1:13" ht="21" customHeight="1">
      <c r="A9" s="48" t="s">
        <v>1324</v>
      </c>
      <c r="B9" s="47">
        <v>0.40670103</v>
      </c>
      <c r="C9" s="47">
        <v>0.40670103</v>
      </c>
      <c r="D9" s="47">
        <v>0</v>
      </c>
      <c r="E9" s="47">
        <f t="shared" si="1"/>
        <v>0.47336966</v>
      </c>
      <c r="F9" s="47">
        <v>0.27603916</v>
      </c>
      <c r="G9" s="47">
        <v>0.19733050000000002</v>
      </c>
      <c r="H9" s="47">
        <v>1.2782059138000001</v>
      </c>
      <c r="I9" s="47">
        <v>1.2782059138000001</v>
      </c>
      <c r="J9" s="47">
        <v>0</v>
      </c>
      <c r="K9" s="47">
        <v>0.49359979000000004</v>
      </c>
      <c r="L9" s="47">
        <v>0.28560329</v>
      </c>
      <c r="M9" s="47">
        <v>0.2079965</v>
      </c>
    </row>
    <row r="10" spans="1:13" ht="21" customHeight="1">
      <c r="A10" s="48" t="s">
        <v>1325</v>
      </c>
      <c r="B10" s="47">
        <v>0.02223542</v>
      </c>
      <c r="C10" s="47">
        <v>0.02223542</v>
      </c>
      <c r="D10" s="47">
        <v>0</v>
      </c>
      <c r="E10" s="47">
        <f t="shared" si="1"/>
        <v>0.26383102</v>
      </c>
      <c r="F10" s="47">
        <v>0.06711802</v>
      </c>
      <c r="G10" s="47">
        <v>0.196713</v>
      </c>
      <c r="H10" s="47">
        <v>0.015523121</v>
      </c>
      <c r="I10" s="47">
        <v>0.015523121</v>
      </c>
      <c r="J10" s="47">
        <v>0</v>
      </c>
      <c r="K10" s="47">
        <v>0.29760877999999996</v>
      </c>
      <c r="L10" s="47">
        <v>0.07365778</v>
      </c>
      <c r="M10" s="47">
        <v>0.223951</v>
      </c>
    </row>
    <row r="11" spans="1:13" ht="21" customHeight="1">
      <c r="A11" s="49" t="s">
        <v>1641</v>
      </c>
      <c r="B11" s="47">
        <v>4.73428601</v>
      </c>
      <c r="C11" s="47">
        <v>4.73428601</v>
      </c>
      <c r="D11" s="47">
        <v>0</v>
      </c>
      <c r="E11" s="47">
        <f t="shared" si="1"/>
        <v>1.9341089299999958</v>
      </c>
      <c r="F11" s="47">
        <v>1.06519193</v>
      </c>
      <c r="G11" s="47">
        <v>0.868916999999996</v>
      </c>
      <c r="H11" s="47">
        <v>5.401890439000001</v>
      </c>
      <c r="I11" s="47">
        <v>3.6618904390000004</v>
      </c>
      <c r="J11" s="47">
        <v>1.74</v>
      </c>
      <c r="K11" s="47">
        <v>2.0472660400000002</v>
      </c>
      <c r="L11" s="47">
        <v>1.04257504</v>
      </c>
      <c r="M11" s="47">
        <v>1.004691</v>
      </c>
    </row>
    <row r="12" spans="1:13" ht="21" customHeight="1">
      <c r="A12" s="48" t="s">
        <v>1642</v>
      </c>
      <c r="B12" s="47">
        <v>7.55021834</v>
      </c>
      <c r="C12" s="47">
        <v>7.55021834</v>
      </c>
      <c r="D12" s="47">
        <v>0</v>
      </c>
      <c r="E12" s="47">
        <f t="shared" si="1"/>
        <v>1.650910509999998</v>
      </c>
      <c r="F12" s="47">
        <v>1.0993687600000002</v>
      </c>
      <c r="G12" s="47">
        <v>0.5515417499999979</v>
      </c>
      <c r="H12" s="47">
        <v>3.8518378268</v>
      </c>
      <c r="I12" s="47">
        <v>2.1418378268000002</v>
      </c>
      <c r="J12" s="47">
        <v>1.71</v>
      </c>
      <c r="K12" s="47">
        <v>1.6526432</v>
      </c>
      <c r="L12" s="47">
        <v>1.00790995</v>
      </c>
      <c r="M12" s="47">
        <v>0.64473325</v>
      </c>
    </row>
    <row r="13" spans="1:13" ht="21" customHeight="1">
      <c r="A13" s="48" t="s">
        <v>1648</v>
      </c>
      <c r="B13" s="47">
        <v>1.40422444</v>
      </c>
      <c r="C13" s="47">
        <v>1.40422444</v>
      </c>
      <c r="D13" s="47">
        <v>0</v>
      </c>
      <c r="E13" s="47">
        <f t="shared" si="1"/>
        <v>1.8377426299999993</v>
      </c>
      <c r="F13" s="47">
        <v>1.07433174</v>
      </c>
      <c r="G13" s="47">
        <v>0.7634108899999991</v>
      </c>
      <c r="H13" s="47">
        <v>11.9965574399</v>
      </c>
      <c r="I13" s="47">
        <v>9.022579439900001</v>
      </c>
      <c r="J13" s="47">
        <v>2.973978</v>
      </c>
      <c r="K13" s="47">
        <v>1.9687841</v>
      </c>
      <c r="L13" s="47">
        <v>1.16084721</v>
      </c>
      <c r="M13" s="47">
        <v>0.80793689</v>
      </c>
    </row>
    <row r="14" spans="1:13" ht="21" customHeight="1">
      <c r="A14" s="48" t="s">
        <v>1643</v>
      </c>
      <c r="B14" s="47">
        <v>2.8783885099999997</v>
      </c>
      <c r="C14" s="47">
        <v>2.8783885099999997</v>
      </c>
      <c r="D14" s="47">
        <v>0</v>
      </c>
      <c r="E14" s="47">
        <f t="shared" si="1"/>
        <v>1.7865819699999999</v>
      </c>
      <c r="F14" s="47">
        <v>1.01161697</v>
      </c>
      <c r="G14" s="47">
        <v>0.774965</v>
      </c>
      <c r="H14" s="47">
        <v>2.6028491801</v>
      </c>
      <c r="I14" s="47">
        <v>2.0728491801</v>
      </c>
      <c r="J14" s="47">
        <v>0.53</v>
      </c>
      <c r="K14" s="47">
        <v>1.90375353</v>
      </c>
      <c r="L14" s="47">
        <v>1.0641015299999999</v>
      </c>
      <c r="M14" s="47">
        <v>0.8396520000000001</v>
      </c>
    </row>
    <row r="15" spans="1:13" ht="21" customHeight="1">
      <c r="A15" s="48" t="s">
        <v>1645</v>
      </c>
      <c r="B15" s="47">
        <v>3.3399957499999995</v>
      </c>
      <c r="C15" s="47">
        <v>3.3399957499999995</v>
      </c>
      <c r="D15" s="47">
        <v>0</v>
      </c>
      <c r="E15" s="47">
        <f t="shared" si="1"/>
        <v>1.56053666</v>
      </c>
      <c r="F15" s="47">
        <v>0.8999453599999999</v>
      </c>
      <c r="G15" s="47">
        <v>0.6605913</v>
      </c>
      <c r="H15" s="47">
        <v>4.6287763214</v>
      </c>
      <c r="I15" s="47">
        <v>4.1587763213999995</v>
      </c>
      <c r="J15" s="47">
        <v>0.47</v>
      </c>
      <c r="K15" s="47">
        <v>1.7019946</v>
      </c>
      <c r="L15" s="47">
        <v>0.9298993</v>
      </c>
      <c r="M15" s="47">
        <v>0.7720953</v>
      </c>
    </row>
    <row r="16" spans="1:13" ht="21" customHeight="1">
      <c r="A16" s="48" t="s">
        <v>1647</v>
      </c>
      <c r="B16" s="47">
        <v>2.4540794900000003</v>
      </c>
      <c r="C16" s="47">
        <v>2.4540794900000003</v>
      </c>
      <c r="D16" s="47">
        <v>0</v>
      </c>
      <c r="E16" s="47">
        <f t="shared" si="1"/>
        <v>1.06923103</v>
      </c>
      <c r="F16" s="47">
        <v>0.65853322</v>
      </c>
      <c r="G16" s="47">
        <v>0.41069781000000005</v>
      </c>
      <c r="H16" s="47">
        <v>7.399102496799999</v>
      </c>
      <c r="I16" s="47">
        <v>6.7955054968</v>
      </c>
      <c r="J16" s="47">
        <v>0.603597</v>
      </c>
      <c r="K16" s="47">
        <v>1.16647772</v>
      </c>
      <c r="L16" s="47">
        <v>0.67121841</v>
      </c>
      <c r="M16" s="47">
        <v>0.49525931</v>
      </c>
    </row>
    <row r="17" spans="1:13" ht="21" customHeight="1">
      <c r="A17" s="48" t="s">
        <v>1649</v>
      </c>
      <c r="B17" s="47">
        <v>2.1029152399999997</v>
      </c>
      <c r="C17" s="47">
        <v>2.1029152399999997</v>
      </c>
      <c r="D17" s="47">
        <v>0</v>
      </c>
      <c r="E17" s="47">
        <f t="shared" si="1"/>
        <v>1.060526369999999</v>
      </c>
      <c r="F17" s="47">
        <v>0.58398462</v>
      </c>
      <c r="G17" s="47">
        <v>0.47654174999999904</v>
      </c>
      <c r="H17" s="47">
        <v>2.5006271530000004</v>
      </c>
      <c r="I17" s="47">
        <v>1.948927153</v>
      </c>
      <c r="J17" s="47">
        <v>0.5517</v>
      </c>
      <c r="K17" s="47">
        <v>1.18506439</v>
      </c>
      <c r="L17" s="47">
        <v>0.6232681400000001</v>
      </c>
      <c r="M17" s="47">
        <v>0.56179625</v>
      </c>
    </row>
    <row r="18" spans="1:13" ht="21" customHeight="1">
      <c r="A18" s="48" t="s">
        <v>1697</v>
      </c>
      <c r="B18" s="47">
        <v>1.4289385399999999</v>
      </c>
      <c r="C18" s="47">
        <v>1.4289385399999999</v>
      </c>
      <c r="D18" s="47">
        <v>0</v>
      </c>
      <c r="E18" s="47">
        <f t="shared" si="1"/>
        <v>0.957037619999999</v>
      </c>
      <c r="F18" s="47">
        <v>0.56955462</v>
      </c>
      <c r="G18" s="47">
        <v>0.38748299999999897</v>
      </c>
      <c r="H18" s="47">
        <v>4.254865159</v>
      </c>
      <c r="I18" s="47">
        <v>3.1748651590000003</v>
      </c>
      <c r="J18" s="47">
        <v>1.08</v>
      </c>
      <c r="K18" s="47">
        <v>1.01483056</v>
      </c>
      <c r="L18" s="47">
        <v>0.5834545600000001</v>
      </c>
      <c r="M18" s="47">
        <v>0.43137600000000004</v>
      </c>
    </row>
    <row r="19" spans="1:13" ht="21" customHeight="1">
      <c r="A19" s="48" t="s">
        <v>1644</v>
      </c>
      <c r="B19" s="47">
        <v>2.77059268</v>
      </c>
      <c r="C19" s="47">
        <v>2.77059268</v>
      </c>
      <c r="D19" s="47">
        <v>0</v>
      </c>
      <c r="E19" s="47">
        <f t="shared" si="1"/>
        <v>1.571302409999999</v>
      </c>
      <c r="F19" s="47">
        <v>0.73350265</v>
      </c>
      <c r="G19" s="47">
        <v>0.837799759999999</v>
      </c>
      <c r="H19" s="47">
        <v>6.9407924806</v>
      </c>
      <c r="I19" s="47">
        <v>3.5507924806</v>
      </c>
      <c r="J19" s="47">
        <v>3.39</v>
      </c>
      <c r="K19" s="47">
        <v>1.68522417</v>
      </c>
      <c r="L19" s="47">
        <v>0.7522529099999999</v>
      </c>
      <c r="M19" s="47">
        <v>0.9329712600000001</v>
      </c>
    </row>
    <row r="20" spans="1:13" ht="14.25">
      <c r="A20" s="50"/>
      <c r="B20" s="50"/>
      <c r="C20" s="50"/>
      <c r="D20" s="50"/>
      <c r="E20" s="50"/>
      <c r="F20" s="50"/>
      <c r="G20" s="50"/>
      <c r="H20" s="50"/>
      <c r="I20" s="50"/>
      <c r="J20" s="50"/>
      <c r="K20" s="50"/>
      <c r="L20" s="50"/>
      <c r="M20" s="50"/>
    </row>
  </sheetData>
  <sheetProtection/>
  <mergeCells count="6">
    <mergeCell ref="A2:M2"/>
    <mergeCell ref="B4:D4"/>
    <mergeCell ref="E4:G4"/>
    <mergeCell ref="H4:J4"/>
    <mergeCell ref="K4:M4"/>
    <mergeCell ref="A4:A5"/>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33.xml><?xml version="1.0" encoding="utf-8"?>
<worksheet xmlns="http://schemas.openxmlformats.org/spreadsheetml/2006/main" xmlns:r="http://schemas.openxmlformats.org/officeDocument/2006/relationships">
  <sheetPr>
    <tabColor rgb="FFFF0000"/>
  </sheetPr>
  <dimension ref="A1:E163"/>
  <sheetViews>
    <sheetView workbookViewId="0" topLeftCell="A1">
      <selection activeCell="I11" sqref="I11"/>
    </sheetView>
  </sheetViews>
  <sheetFormatPr defaultColWidth="9.00390625" defaultRowHeight="14.25"/>
  <cols>
    <col min="1" max="1" width="27.875" style="3" customWidth="1"/>
    <col min="2" max="2" width="54.625" style="3" customWidth="1"/>
    <col min="3" max="3" width="8.50390625" style="3" customWidth="1"/>
    <col min="4" max="4" width="69.125" style="3" customWidth="1"/>
    <col min="5" max="16384" width="9.00390625" style="3" customWidth="1"/>
  </cols>
  <sheetData>
    <row r="1" spans="1:4" s="1" customFormat="1" ht="15.75">
      <c r="A1" s="4" t="s">
        <v>1731</v>
      </c>
      <c r="B1" s="4"/>
      <c r="D1" s="5"/>
    </row>
    <row r="2" spans="1:5" ht="41.25" customHeight="1">
      <c r="A2" s="6" t="s">
        <v>1732</v>
      </c>
      <c r="B2" s="6"/>
      <c r="C2" s="7"/>
      <c r="D2" s="6"/>
      <c r="E2" s="7"/>
    </row>
    <row r="3" spans="1:5" ht="24" customHeight="1">
      <c r="A3" s="8"/>
      <c r="B3" s="8"/>
      <c r="C3" s="9"/>
      <c r="D3" s="10" t="s">
        <v>1689</v>
      </c>
      <c r="E3" s="11"/>
    </row>
    <row r="4" spans="1:5" ht="30" customHeight="1">
      <c r="A4" s="12" t="s">
        <v>1733</v>
      </c>
      <c r="B4" s="13" t="s">
        <v>1714</v>
      </c>
      <c r="C4" s="14"/>
      <c r="D4" s="13" t="s">
        <v>1734</v>
      </c>
      <c r="E4" s="14"/>
    </row>
    <row r="5" spans="1:5" ht="44.25" customHeight="1">
      <c r="A5" s="12"/>
      <c r="B5" s="15" t="s">
        <v>1735</v>
      </c>
      <c r="C5" s="14" t="s">
        <v>1736</v>
      </c>
      <c r="D5" s="15" t="s">
        <v>1735</v>
      </c>
      <c r="E5" s="16" t="s">
        <v>1736</v>
      </c>
    </row>
    <row r="6" spans="1:5" s="2" customFormat="1" ht="24.75" customHeight="1">
      <c r="A6" s="17" t="s">
        <v>1696</v>
      </c>
      <c r="B6" s="18" t="s">
        <v>1737</v>
      </c>
      <c r="C6" s="18">
        <v>0.12</v>
      </c>
      <c r="D6" s="18" t="s">
        <v>1738</v>
      </c>
      <c r="E6" s="18">
        <v>5.98</v>
      </c>
    </row>
    <row r="7" spans="1:5" s="2" customFormat="1" ht="24.75" customHeight="1">
      <c r="A7" s="17" t="s">
        <v>1696</v>
      </c>
      <c r="B7" s="18" t="s">
        <v>1739</v>
      </c>
      <c r="C7" s="18">
        <v>0.15</v>
      </c>
      <c r="D7" s="18" t="s">
        <v>1740</v>
      </c>
      <c r="E7" s="18">
        <v>3</v>
      </c>
    </row>
    <row r="8" spans="1:5" s="2" customFormat="1" ht="24.75" customHeight="1">
      <c r="A8" s="17" t="s">
        <v>1696</v>
      </c>
      <c r="B8" s="18" t="s">
        <v>1741</v>
      </c>
      <c r="C8" s="18">
        <v>0.2</v>
      </c>
      <c r="D8" s="18" t="s">
        <v>1742</v>
      </c>
      <c r="E8" s="18">
        <v>3.5</v>
      </c>
    </row>
    <row r="9" spans="1:5" s="2" customFormat="1" ht="24.75" customHeight="1">
      <c r="A9" s="17" t="s">
        <v>1696</v>
      </c>
      <c r="B9" s="18" t="s">
        <v>1743</v>
      </c>
      <c r="C9" s="18">
        <v>0.4</v>
      </c>
      <c r="D9" s="18" t="s">
        <v>1744</v>
      </c>
      <c r="E9" s="18">
        <v>2</v>
      </c>
    </row>
    <row r="10" spans="1:5" s="2" customFormat="1" ht="24.75" customHeight="1">
      <c r="A10" s="17" t="s">
        <v>1696</v>
      </c>
      <c r="B10" s="18" t="s">
        <v>1745</v>
      </c>
      <c r="C10" s="18">
        <v>0.1</v>
      </c>
      <c r="D10" s="18" t="s">
        <v>1746</v>
      </c>
      <c r="E10" s="18">
        <v>3.2</v>
      </c>
    </row>
    <row r="11" spans="1:5" s="2" customFormat="1" ht="24.75" customHeight="1">
      <c r="A11" s="17" t="s">
        <v>1696</v>
      </c>
      <c r="B11" s="18" t="s">
        <v>1747</v>
      </c>
      <c r="C11" s="18">
        <v>0.0699</v>
      </c>
      <c r="D11" s="17" t="s">
        <v>1748</v>
      </c>
      <c r="E11" s="18">
        <v>3</v>
      </c>
    </row>
    <row r="12" spans="1:5" s="2" customFormat="1" ht="24.75" customHeight="1">
      <c r="A12" s="17" t="s">
        <v>1696</v>
      </c>
      <c r="B12" s="18" t="s">
        <v>1749</v>
      </c>
      <c r="C12" s="18">
        <v>0.08</v>
      </c>
      <c r="D12" s="18" t="s">
        <v>1750</v>
      </c>
      <c r="E12" s="18">
        <v>0.5</v>
      </c>
    </row>
    <row r="13" spans="1:5" s="2" customFormat="1" ht="24.75" customHeight="1">
      <c r="A13" s="17" t="s">
        <v>1696</v>
      </c>
      <c r="B13" s="18" t="s">
        <v>1751</v>
      </c>
      <c r="C13" s="18">
        <v>0.15</v>
      </c>
      <c r="D13" s="18" t="s">
        <v>1752</v>
      </c>
      <c r="E13" s="18">
        <v>0.6</v>
      </c>
    </row>
    <row r="14" spans="1:5" s="2" customFormat="1" ht="24.75" customHeight="1">
      <c r="A14" s="17" t="s">
        <v>1696</v>
      </c>
      <c r="B14" s="18" t="s">
        <v>1753</v>
      </c>
      <c r="C14" s="18">
        <v>0.2</v>
      </c>
      <c r="D14" s="18" t="s">
        <v>1754</v>
      </c>
      <c r="E14" s="18">
        <v>0.3</v>
      </c>
    </row>
    <row r="15" spans="1:5" s="2" customFormat="1" ht="24.75" customHeight="1">
      <c r="A15" s="17" t="s">
        <v>1696</v>
      </c>
      <c r="B15" s="18" t="s">
        <v>1755</v>
      </c>
      <c r="C15" s="18">
        <v>0.4</v>
      </c>
      <c r="D15" s="18" t="s">
        <v>1756</v>
      </c>
      <c r="E15" s="18">
        <v>3</v>
      </c>
    </row>
    <row r="16" spans="1:5" s="2" customFormat="1" ht="24.75" customHeight="1">
      <c r="A16" s="17" t="s">
        <v>1696</v>
      </c>
      <c r="B16" s="18" t="s">
        <v>1757</v>
      </c>
      <c r="C16" s="18">
        <v>0.09</v>
      </c>
      <c r="D16" s="18" t="s">
        <v>1758</v>
      </c>
      <c r="E16" s="18">
        <v>0.32</v>
      </c>
    </row>
    <row r="17" spans="1:5" s="2" customFormat="1" ht="24.75" customHeight="1">
      <c r="A17" s="17" t="s">
        <v>1696</v>
      </c>
      <c r="B17" s="18" t="s">
        <v>1759</v>
      </c>
      <c r="C17" s="18">
        <v>0.1</v>
      </c>
      <c r="D17" s="18" t="s">
        <v>1760</v>
      </c>
      <c r="E17" s="18">
        <v>2.5</v>
      </c>
    </row>
    <row r="18" spans="1:5" s="2" customFormat="1" ht="24.75" customHeight="1">
      <c r="A18" s="17" t="s">
        <v>1696</v>
      </c>
      <c r="B18" s="18" t="s">
        <v>1761</v>
      </c>
      <c r="C18" s="18">
        <v>0.083</v>
      </c>
      <c r="D18" s="18" t="s">
        <v>1762</v>
      </c>
      <c r="E18" s="18">
        <v>4</v>
      </c>
    </row>
    <row r="19" spans="1:5" s="2" customFormat="1" ht="24.75" customHeight="1">
      <c r="A19" s="17" t="s">
        <v>1696</v>
      </c>
      <c r="B19" s="18" t="s">
        <v>1763</v>
      </c>
      <c r="C19" s="18">
        <v>0.22</v>
      </c>
      <c r="D19" s="19"/>
      <c r="E19" s="19"/>
    </row>
    <row r="20" spans="1:5" s="2" customFormat="1" ht="24.75" customHeight="1">
      <c r="A20" s="17" t="s">
        <v>1696</v>
      </c>
      <c r="B20" s="18" t="s">
        <v>1764</v>
      </c>
      <c r="C20" s="18">
        <v>0.035</v>
      </c>
      <c r="D20" s="19"/>
      <c r="E20" s="19"/>
    </row>
    <row r="21" spans="1:5" s="2" customFormat="1" ht="24.75" customHeight="1">
      <c r="A21" s="17" t="s">
        <v>1696</v>
      </c>
      <c r="B21" s="18" t="s">
        <v>1765</v>
      </c>
      <c r="C21" s="18">
        <v>0.045</v>
      </c>
      <c r="D21" s="19"/>
      <c r="E21" s="19"/>
    </row>
    <row r="22" spans="1:5" s="2" customFormat="1" ht="24.75" customHeight="1">
      <c r="A22" s="20" t="s">
        <v>1324</v>
      </c>
      <c r="B22" s="21" t="s">
        <v>1766</v>
      </c>
      <c r="C22" s="18">
        <v>0.1</v>
      </c>
      <c r="D22" s="21" t="s">
        <v>1767</v>
      </c>
      <c r="E22" s="22">
        <v>0.26</v>
      </c>
    </row>
    <row r="23" spans="1:5" s="2" customFormat="1" ht="24.75" customHeight="1">
      <c r="A23" s="20" t="s">
        <v>1324</v>
      </c>
      <c r="B23" s="21" t="s">
        <v>1768</v>
      </c>
      <c r="C23" s="18">
        <v>0.0839</v>
      </c>
      <c r="D23" s="21" t="s">
        <v>1769</v>
      </c>
      <c r="E23" s="22">
        <v>0.45</v>
      </c>
    </row>
    <row r="24" spans="1:5" s="2" customFormat="1" ht="24.75" customHeight="1">
      <c r="A24" s="20" t="s">
        <v>1324</v>
      </c>
      <c r="B24" s="21" t="s">
        <v>1770</v>
      </c>
      <c r="C24" s="18">
        <v>0.0482</v>
      </c>
      <c r="D24" s="19"/>
      <c r="E24" s="19"/>
    </row>
    <row r="25" spans="1:5" s="2" customFormat="1" ht="24.75" customHeight="1">
      <c r="A25" s="20" t="s">
        <v>1324</v>
      </c>
      <c r="B25" s="21" t="s">
        <v>1771</v>
      </c>
      <c r="C25" s="18">
        <v>0.12</v>
      </c>
      <c r="D25" s="19"/>
      <c r="E25" s="19"/>
    </row>
    <row r="26" spans="1:5" s="2" customFormat="1" ht="24.75" customHeight="1">
      <c r="A26" s="20" t="s">
        <v>1324</v>
      </c>
      <c r="B26" s="21" t="s">
        <v>1772</v>
      </c>
      <c r="C26" s="18">
        <v>0.0479</v>
      </c>
      <c r="D26" s="19"/>
      <c r="E26" s="19"/>
    </row>
    <row r="27" spans="1:5" s="2" customFormat="1" ht="24.75" customHeight="1">
      <c r="A27" s="20" t="s">
        <v>1324</v>
      </c>
      <c r="B27" s="21" t="s">
        <v>1773</v>
      </c>
      <c r="C27" s="18">
        <v>0.07</v>
      </c>
      <c r="D27" s="19"/>
      <c r="E27" s="19"/>
    </row>
    <row r="28" spans="1:5" s="2" customFormat="1" ht="24.75" customHeight="1">
      <c r="A28" s="20" t="s">
        <v>1323</v>
      </c>
      <c r="B28" s="18" t="s">
        <v>1774</v>
      </c>
      <c r="C28" s="23">
        <v>0.01</v>
      </c>
      <c r="D28" s="21" t="s">
        <v>1775</v>
      </c>
      <c r="E28" s="22">
        <v>1.2</v>
      </c>
    </row>
    <row r="29" spans="1:5" s="2" customFormat="1" ht="24.75" customHeight="1">
      <c r="A29" s="20" t="s">
        <v>1323</v>
      </c>
      <c r="B29" s="18" t="s">
        <v>1776</v>
      </c>
      <c r="C29" s="23">
        <v>0.1</v>
      </c>
      <c r="D29" s="17" t="s">
        <v>1777</v>
      </c>
      <c r="E29" s="24">
        <v>0.8</v>
      </c>
    </row>
    <row r="30" spans="1:5" s="2" customFormat="1" ht="24.75" customHeight="1">
      <c r="A30" s="20" t="s">
        <v>1323</v>
      </c>
      <c r="B30" s="18" t="s">
        <v>1778</v>
      </c>
      <c r="C30" s="23">
        <v>0.18</v>
      </c>
      <c r="D30" s="19"/>
      <c r="E30" s="19"/>
    </row>
    <row r="31" spans="1:5" s="2" customFormat="1" ht="24.75" customHeight="1">
      <c r="A31" s="20" t="s">
        <v>1323</v>
      </c>
      <c r="B31" s="18" t="s">
        <v>1779</v>
      </c>
      <c r="C31" s="23">
        <v>0.02</v>
      </c>
      <c r="D31" s="19"/>
      <c r="E31" s="19"/>
    </row>
    <row r="32" spans="1:5" s="2" customFormat="1" ht="24.75" customHeight="1">
      <c r="A32" s="20" t="s">
        <v>1325</v>
      </c>
      <c r="B32" s="18" t="s">
        <v>1780</v>
      </c>
      <c r="C32" s="18">
        <v>0.08</v>
      </c>
      <c r="D32" s="18" t="s">
        <v>1781</v>
      </c>
      <c r="E32" s="18">
        <v>0.23</v>
      </c>
    </row>
    <row r="33" spans="1:5" s="2" customFormat="1" ht="24.75" customHeight="1">
      <c r="A33" s="20" t="s">
        <v>1325</v>
      </c>
      <c r="B33" s="18" t="s">
        <v>1782</v>
      </c>
      <c r="C33" s="18">
        <v>0.02</v>
      </c>
      <c r="D33" s="18" t="s">
        <v>1783</v>
      </c>
      <c r="E33" s="18">
        <v>0.5</v>
      </c>
    </row>
    <row r="34" spans="1:5" s="2" customFormat="1" ht="24.75" customHeight="1">
      <c r="A34" s="20" t="s">
        <v>1325</v>
      </c>
      <c r="B34" s="18" t="s">
        <v>1784</v>
      </c>
      <c r="C34" s="18">
        <v>0.03</v>
      </c>
      <c r="D34" s="18" t="s">
        <v>1785</v>
      </c>
      <c r="E34" s="18">
        <v>0.2</v>
      </c>
    </row>
    <row r="35" spans="1:5" s="2" customFormat="1" ht="24.75" customHeight="1">
      <c r="A35" s="20" t="s">
        <v>1325</v>
      </c>
      <c r="B35" s="18" t="s">
        <v>1786</v>
      </c>
      <c r="C35" s="18">
        <v>0.0297</v>
      </c>
      <c r="D35" s="19"/>
      <c r="E35" s="19"/>
    </row>
    <row r="36" spans="1:5" s="2" customFormat="1" ht="24.75" customHeight="1">
      <c r="A36" s="20" t="s">
        <v>1325</v>
      </c>
      <c r="B36" s="25" t="s">
        <v>1787</v>
      </c>
      <c r="C36" s="18">
        <v>0.0703</v>
      </c>
      <c r="D36" s="19"/>
      <c r="E36" s="19"/>
    </row>
    <row r="37" spans="1:5" s="2" customFormat="1" ht="24.75" customHeight="1">
      <c r="A37" s="20" t="s">
        <v>1641</v>
      </c>
      <c r="B37" s="26" t="s">
        <v>1788</v>
      </c>
      <c r="C37" s="27">
        <v>0.014</v>
      </c>
      <c r="D37" s="21" t="s">
        <v>1789</v>
      </c>
      <c r="E37" s="22">
        <v>1.2</v>
      </c>
    </row>
    <row r="38" spans="1:5" s="2" customFormat="1" ht="24.75" customHeight="1">
      <c r="A38" s="20" t="s">
        <v>1641</v>
      </c>
      <c r="B38" s="26" t="s">
        <v>1790</v>
      </c>
      <c r="C38" s="27">
        <v>0.02</v>
      </c>
      <c r="D38" s="21" t="s">
        <v>1791</v>
      </c>
      <c r="E38" s="22">
        <v>1</v>
      </c>
    </row>
    <row r="39" spans="1:5" s="2" customFormat="1" ht="24.75" customHeight="1">
      <c r="A39" s="20" t="s">
        <v>1641</v>
      </c>
      <c r="B39" s="26" t="s">
        <v>1792</v>
      </c>
      <c r="C39" s="27">
        <v>0.02</v>
      </c>
      <c r="D39" s="21" t="s">
        <v>1793</v>
      </c>
      <c r="E39" s="22">
        <v>2</v>
      </c>
    </row>
    <row r="40" spans="1:5" s="2" customFormat="1" ht="24.75" customHeight="1">
      <c r="A40" s="20" t="s">
        <v>1641</v>
      </c>
      <c r="B40" s="26" t="s">
        <v>1794</v>
      </c>
      <c r="C40" s="27">
        <v>0.0416</v>
      </c>
      <c r="D40" s="21" t="s">
        <v>1795</v>
      </c>
      <c r="E40" s="22">
        <v>2.4</v>
      </c>
    </row>
    <row r="41" spans="1:5" s="2" customFormat="1" ht="24.75" customHeight="1">
      <c r="A41" s="20" t="s">
        <v>1641</v>
      </c>
      <c r="B41" s="26" t="s">
        <v>1796</v>
      </c>
      <c r="C41" s="27">
        <v>0.02</v>
      </c>
      <c r="D41" s="21" t="s">
        <v>1797</v>
      </c>
      <c r="E41" s="18">
        <v>1.58</v>
      </c>
    </row>
    <row r="42" spans="1:5" s="2" customFormat="1" ht="24.75" customHeight="1">
      <c r="A42" s="20" t="s">
        <v>1641</v>
      </c>
      <c r="B42" s="26" t="s">
        <v>1798</v>
      </c>
      <c r="C42" s="27">
        <v>0.08</v>
      </c>
      <c r="D42" s="21" t="s">
        <v>1799</v>
      </c>
      <c r="E42" s="22">
        <v>0.3</v>
      </c>
    </row>
    <row r="43" spans="1:5" s="2" customFormat="1" ht="24.75" customHeight="1">
      <c r="A43" s="20" t="s">
        <v>1641</v>
      </c>
      <c r="B43" s="26" t="s">
        <v>1800</v>
      </c>
      <c r="C43" s="27">
        <v>0.0143</v>
      </c>
      <c r="D43" s="19"/>
      <c r="E43" s="19"/>
    </row>
    <row r="44" spans="1:5" s="2" customFormat="1" ht="24.75" customHeight="1">
      <c r="A44" s="20" t="s">
        <v>1641</v>
      </c>
      <c r="B44" s="26" t="s">
        <v>1801</v>
      </c>
      <c r="C44" s="27">
        <v>0.0135</v>
      </c>
      <c r="D44" s="19"/>
      <c r="E44" s="19"/>
    </row>
    <row r="45" spans="1:5" s="2" customFormat="1" ht="24.75" customHeight="1">
      <c r="A45" s="20" t="s">
        <v>1641</v>
      </c>
      <c r="B45" s="26" t="s">
        <v>1802</v>
      </c>
      <c r="C45" s="27">
        <v>0.16</v>
      </c>
      <c r="D45" s="19"/>
      <c r="E45" s="19"/>
    </row>
    <row r="46" spans="1:5" s="2" customFormat="1" ht="24.75" customHeight="1">
      <c r="A46" s="20" t="s">
        <v>1641</v>
      </c>
      <c r="B46" s="26" t="s">
        <v>1803</v>
      </c>
      <c r="C46" s="27">
        <v>0.168</v>
      </c>
      <c r="D46" s="19"/>
      <c r="E46" s="19"/>
    </row>
    <row r="47" spans="1:5" s="2" customFormat="1" ht="24.75" customHeight="1">
      <c r="A47" s="20" t="s">
        <v>1641</v>
      </c>
      <c r="B47" s="26" t="s">
        <v>1804</v>
      </c>
      <c r="C47" s="27">
        <v>0.03</v>
      </c>
      <c r="D47" s="19"/>
      <c r="E47" s="19"/>
    </row>
    <row r="48" spans="1:5" s="2" customFormat="1" ht="24.75" customHeight="1">
      <c r="A48" s="20" t="s">
        <v>1641</v>
      </c>
      <c r="B48" s="26" t="s">
        <v>1805</v>
      </c>
      <c r="C48" s="27">
        <v>0.08</v>
      </c>
      <c r="D48" s="19"/>
      <c r="E48" s="19"/>
    </row>
    <row r="49" spans="1:5" s="2" customFormat="1" ht="24.75" customHeight="1">
      <c r="A49" s="20" t="s">
        <v>1641</v>
      </c>
      <c r="B49" s="26" t="s">
        <v>1806</v>
      </c>
      <c r="C49" s="27">
        <v>0.2</v>
      </c>
      <c r="D49" s="19"/>
      <c r="E49" s="19"/>
    </row>
    <row r="50" spans="1:5" s="2" customFormat="1" ht="24.75" customHeight="1">
      <c r="A50" s="20" t="s">
        <v>1641</v>
      </c>
      <c r="B50" s="26" t="s">
        <v>1807</v>
      </c>
      <c r="C50" s="27">
        <v>0.135</v>
      </c>
      <c r="D50" s="19"/>
      <c r="E50" s="19"/>
    </row>
    <row r="51" spans="1:5" s="2" customFormat="1" ht="24.75" customHeight="1">
      <c r="A51" s="20" t="s">
        <v>1641</v>
      </c>
      <c r="B51" s="26" t="s">
        <v>1808</v>
      </c>
      <c r="C51" s="27">
        <v>0.015</v>
      </c>
      <c r="D51" s="19"/>
      <c r="E51" s="19"/>
    </row>
    <row r="52" spans="1:5" s="2" customFormat="1" ht="24.75" customHeight="1">
      <c r="A52" s="20" t="s">
        <v>1641</v>
      </c>
      <c r="B52" s="26" t="s">
        <v>1809</v>
      </c>
      <c r="C52" s="27">
        <v>0.15</v>
      </c>
      <c r="D52" s="19"/>
      <c r="E52" s="19"/>
    </row>
    <row r="53" spans="1:5" s="2" customFormat="1" ht="24.75" customHeight="1">
      <c r="A53" s="20" t="s">
        <v>1641</v>
      </c>
      <c r="B53" s="26" t="s">
        <v>1810</v>
      </c>
      <c r="C53" s="27">
        <v>0.15</v>
      </c>
      <c r="D53" s="19"/>
      <c r="E53" s="19"/>
    </row>
    <row r="54" spans="1:5" s="2" customFormat="1" ht="24.75" customHeight="1">
      <c r="A54" s="20" t="s">
        <v>1641</v>
      </c>
      <c r="B54" s="26" t="s">
        <v>1811</v>
      </c>
      <c r="C54" s="27">
        <v>0.4473</v>
      </c>
      <c r="D54" s="19"/>
      <c r="E54" s="19"/>
    </row>
    <row r="55" spans="1:5" s="2" customFormat="1" ht="24.75" customHeight="1">
      <c r="A55" s="20" t="s">
        <v>1641</v>
      </c>
      <c r="B55" s="26" t="s">
        <v>1812</v>
      </c>
      <c r="C55" s="27">
        <v>0.0113</v>
      </c>
      <c r="D55" s="19"/>
      <c r="E55" s="19"/>
    </row>
    <row r="56" spans="1:5" s="2" customFormat="1" ht="24.75" customHeight="1">
      <c r="A56" s="20" t="s">
        <v>1641</v>
      </c>
      <c r="B56" s="26" t="s">
        <v>1813</v>
      </c>
      <c r="C56" s="27">
        <v>0.04</v>
      </c>
      <c r="D56" s="19"/>
      <c r="E56" s="19"/>
    </row>
    <row r="57" spans="1:5" s="2" customFormat="1" ht="24.75" customHeight="1">
      <c r="A57" s="20" t="s">
        <v>1641</v>
      </c>
      <c r="B57" s="26" t="s">
        <v>1814</v>
      </c>
      <c r="C57" s="27">
        <v>0.05</v>
      </c>
      <c r="D57" s="19"/>
      <c r="E57" s="19"/>
    </row>
    <row r="58" spans="1:5" s="2" customFormat="1" ht="24.75" customHeight="1">
      <c r="A58" s="20" t="s">
        <v>1641</v>
      </c>
      <c r="B58" s="26" t="s">
        <v>1815</v>
      </c>
      <c r="C58" s="27">
        <v>0.05</v>
      </c>
      <c r="D58" s="19"/>
      <c r="E58" s="19"/>
    </row>
    <row r="59" spans="1:5" s="2" customFormat="1" ht="24.75" customHeight="1">
      <c r="A59" s="20" t="s">
        <v>1641</v>
      </c>
      <c r="B59" s="26" t="s">
        <v>1816</v>
      </c>
      <c r="C59" s="27">
        <v>0.03</v>
      </c>
      <c r="D59" s="19"/>
      <c r="E59" s="19"/>
    </row>
    <row r="60" spans="1:5" s="2" customFormat="1" ht="24.75" customHeight="1">
      <c r="A60" s="20" t="s">
        <v>1642</v>
      </c>
      <c r="B60" s="15" t="s">
        <v>1817</v>
      </c>
      <c r="C60" s="13">
        <v>0.02</v>
      </c>
      <c r="D60" s="21" t="s">
        <v>1818</v>
      </c>
      <c r="E60" s="23">
        <v>2</v>
      </c>
    </row>
    <row r="61" spans="1:5" s="2" customFormat="1" ht="24.75" customHeight="1">
      <c r="A61" s="20" t="s">
        <v>1642</v>
      </c>
      <c r="B61" s="15" t="s">
        <v>1819</v>
      </c>
      <c r="C61" s="13">
        <v>0.098</v>
      </c>
      <c r="D61" s="21" t="s">
        <v>1820</v>
      </c>
      <c r="E61" s="23">
        <v>1</v>
      </c>
    </row>
    <row r="62" spans="1:5" s="2" customFormat="1" ht="24.75" customHeight="1">
      <c r="A62" s="20" t="s">
        <v>1642</v>
      </c>
      <c r="B62" s="20" t="s">
        <v>1821</v>
      </c>
      <c r="C62" s="13">
        <v>0.1607</v>
      </c>
      <c r="D62" s="21" t="s">
        <v>1822</v>
      </c>
      <c r="E62" s="23">
        <v>1.5</v>
      </c>
    </row>
    <row r="63" spans="1:5" s="2" customFormat="1" ht="24.75" customHeight="1">
      <c r="A63" s="20" t="s">
        <v>1642</v>
      </c>
      <c r="B63" s="15" t="s">
        <v>1823</v>
      </c>
      <c r="C63" s="13">
        <v>0.1513</v>
      </c>
      <c r="D63" s="21" t="s">
        <v>1824</v>
      </c>
      <c r="E63" s="23">
        <v>0.7</v>
      </c>
    </row>
    <row r="64" spans="1:5" s="2" customFormat="1" ht="24.75" customHeight="1">
      <c r="A64" s="20" t="s">
        <v>1642</v>
      </c>
      <c r="B64" s="28" t="s">
        <v>1825</v>
      </c>
      <c r="C64" s="29">
        <v>0.1672</v>
      </c>
      <c r="D64" s="21" t="s">
        <v>1826</v>
      </c>
      <c r="E64" s="18">
        <v>0.61</v>
      </c>
    </row>
    <row r="65" spans="1:5" s="2" customFormat="1" ht="24.75" customHeight="1">
      <c r="A65" s="20" t="s">
        <v>1642</v>
      </c>
      <c r="B65" s="28" t="s">
        <v>1827</v>
      </c>
      <c r="C65" s="13">
        <v>0.05</v>
      </c>
      <c r="D65" s="19"/>
      <c r="E65" s="19"/>
    </row>
    <row r="66" spans="1:5" s="2" customFormat="1" ht="24.75" customHeight="1">
      <c r="A66" s="20" t="s">
        <v>1642</v>
      </c>
      <c r="B66" s="28" t="s">
        <v>1828</v>
      </c>
      <c r="C66" s="13">
        <v>0.0222</v>
      </c>
      <c r="D66" s="19"/>
      <c r="E66" s="19"/>
    </row>
    <row r="67" spans="1:5" s="2" customFormat="1" ht="24.75" customHeight="1">
      <c r="A67" s="20" t="s">
        <v>1642</v>
      </c>
      <c r="B67" s="28" t="s">
        <v>1829</v>
      </c>
      <c r="C67" s="13">
        <v>0.04</v>
      </c>
      <c r="D67" s="19"/>
      <c r="E67" s="19"/>
    </row>
    <row r="68" spans="1:5" s="2" customFormat="1" ht="24.75" customHeight="1">
      <c r="A68" s="20" t="s">
        <v>1642</v>
      </c>
      <c r="B68" s="28" t="s">
        <v>1830</v>
      </c>
      <c r="C68" s="13">
        <v>0.05</v>
      </c>
      <c r="D68" s="19"/>
      <c r="E68" s="19"/>
    </row>
    <row r="69" spans="1:5" s="2" customFormat="1" ht="24.75" customHeight="1">
      <c r="A69" s="20" t="s">
        <v>1642</v>
      </c>
      <c r="B69" s="28" t="s">
        <v>1831</v>
      </c>
      <c r="C69" s="13">
        <v>0.04</v>
      </c>
      <c r="D69" s="19"/>
      <c r="E69" s="19"/>
    </row>
    <row r="70" spans="1:5" s="2" customFormat="1" ht="24.75" customHeight="1">
      <c r="A70" s="20" t="s">
        <v>1642</v>
      </c>
      <c r="B70" s="28" t="s">
        <v>1832</v>
      </c>
      <c r="C70" s="13">
        <v>0.23</v>
      </c>
      <c r="D70" s="19"/>
      <c r="E70" s="30"/>
    </row>
    <row r="71" spans="1:5" s="2" customFormat="1" ht="24.75" customHeight="1">
      <c r="A71" s="20" t="s">
        <v>1642</v>
      </c>
      <c r="B71" s="28" t="s">
        <v>1833</v>
      </c>
      <c r="C71" s="13">
        <v>0.03</v>
      </c>
      <c r="D71" s="19"/>
      <c r="E71" s="30"/>
    </row>
    <row r="72" spans="1:5" s="2" customFormat="1" ht="24.75" customHeight="1">
      <c r="A72" s="20" t="s">
        <v>1642</v>
      </c>
      <c r="B72" s="28" t="s">
        <v>1834</v>
      </c>
      <c r="C72" s="13">
        <v>0.11</v>
      </c>
      <c r="D72" s="19"/>
      <c r="E72" s="30"/>
    </row>
    <row r="73" spans="1:5" s="2" customFormat="1" ht="24.75" customHeight="1">
      <c r="A73" s="20" t="s">
        <v>1642</v>
      </c>
      <c r="B73" s="28" t="s">
        <v>1835</v>
      </c>
      <c r="C73" s="13">
        <v>0.036</v>
      </c>
      <c r="D73" s="19"/>
      <c r="E73" s="30"/>
    </row>
    <row r="74" spans="1:5" s="2" customFormat="1" ht="24.75" customHeight="1">
      <c r="A74" s="20" t="s">
        <v>1642</v>
      </c>
      <c r="B74" s="28" t="s">
        <v>1836</v>
      </c>
      <c r="C74" s="13">
        <v>0.03</v>
      </c>
      <c r="D74" s="19"/>
      <c r="E74" s="30"/>
    </row>
    <row r="75" spans="1:5" s="2" customFormat="1" ht="24.75" customHeight="1">
      <c r="A75" s="20" t="s">
        <v>1642</v>
      </c>
      <c r="B75" s="28" t="s">
        <v>1837</v>
      </c>
      <c r="C75" s="13">
        <v>0.07</v>
      </c>
      <c r="D75" s="19"/>
      <c r="E75" s="30"/>
    </row>
    <row r="76" spans="1:5" s="2" customFormat="1" ht="24.75" customHeight="1">
      <c r="A76" s="20" t="s">
        <v>1642</v>
      </c>
      <c r="B76" s="28" t="s">
        <v>1838</v>
      </c>
      <c r="C76" s="13">
        <v>0.05</v>
      </c>
      <c r="D76" s="19"/>
      <c r="E76" s="30"/>
    </row>
    <row r="77" spans="1:5" s="2" customFormat="1" ht="24.75" customHeight="1">
      <c r="A77" s="20" t="s">
        <v>1642</v>
      </c>
      <c r="B77" s="28" t="s">
        <v>1839</v>
      </c>
      <c r="C77" s="13">
        <v>0.0646</v>
      </c>
      <c r="D77" s="19"/>
      <c r="E77" s="30"/>
    </row>
    <row r="78" spans="1:5" s="2" customFormat="1" ht="24.75" customHeight="1">
      <c r="A78" s="20" t="s">
        <v>1642</v>
      </c>
      <c r="B78" s="28" t="s">
        <v>1840</v>
      </c>
      <c r="C78" s="13">
        <v>0.2</v>
      </c>
      <c r="D78" s="19"/>
      <c r="E78" s="30"/>
    </row>
    <row r="79" spans="1:5" s="2" customFormat="1" ht="24.75" customHeight="1">
      <c r="A79" s="20" t="s">
        <v>1642</v>
      </c>
      <c r="B79" s="28" t="s">
        <v>1841</v>
      </c>
      <c r="C79" s="13">
        <v>0.04</v>
      </c>
      <c r="D79" s="19"/>
      <c r="E79" s="30"/>
    </row>
    <row r="80" spans="1:5" s="2" customFormat="1" ht="24.75" customHeight="1">
      <c r="A80" s="25" t="s">
        <v>1648</v>
      </c>
      <c r="B80" s="25" t="s">
        <v>1842</v>
      </c>
      <c r="C80" s="31">
        <v>0.4</v>
      </c>
      <c r="D80" s="21" t="s">
        <v>1843</v>
      </c>
      <c r="E80" s="23">
        <v>2.715</v>
      </c>
    </row>
    <row r="81" spans="1:5" s="2" customFormat="1" ht="24.75" customHeight="1">
      <c r="A81" s="25" t="s">
        <v>1648</v>
      </c>
      <c r="B81" s="25" t="s">
        <v>1844</v>
      </c>
      <c r="C81" s="31">
        <v>0.2</v>
      </c>
      <c r="D81" s="19"/>
      <c r="E81" s="30"/>
    </row>
    <row r="82" spans="1:5" s="2" customFormat="1" ht="24.75" customHeight="1">
      <c r="A82" s="25" t="s">
        <v>1648</v>
      </c>
      <c r="B82" s="25" t="s">
        <v>1845</v>
      </c>
      <c r="C82" s="31">
        <v>0.4</v>
      </c>
      <c r="D82" s="19"/>
      <c r="E82" s="30"/>
    </row>
    <row r="83" spans="1:5" s="2" customFormat="1" ht="24.75" customHeight="1">
      <c r="A83" s="25" t="s">
        <v>1648</v>
      </c>
      <c r="B83" s="25" t="s">
        <v>1846</v>
      </c>
      <c r="C83" s="31">
        <v>0.72</v>
      </c>
      <c r="D83" s="19"/>
      <c r="E83" s="30"/>
    </row>
    <row r="84" spans="1:5" s="2" customFormat="1" ht="24.75" customHeight="1">
      <c r="A84" s="25" t="s">
        <v>1648</v>
      </c>
      <c r="B84" s="25" t="s">
        <v>1847</v>
      </c>
      <c r="C84" s="31">
        <v>0.3</v>
      </c>
      <c r="D84" s="19"/>
      <c r="E84" s="30"/>
    </row>
    <row r="85" spans="1:5" s="2" customFormat="1" ht="24.75" customHeight="1">
      <c r="A85" s="25" t="s">
        <v>1648</v>
      </c>
      <c r="B85" s="25" t="s">
        <v>1848</v>
      </c>
      <c r="C85" s="31">
        <v>0.84</v>
      </c>
      <c r="D85" s="19"/>
      <c r="E85" s="30"/>
    </row>
    <row r="86" spans="1:5" s="2" customFormat="1" ht="24.75" customHeight="1">
      <c r="A86" s="25" t="s">
        <v>1648</v>
      </c>
      <c r="B86" s="25" t="s">
        <v>1849</v>
      </c>
      <c r="C86" s="31">
        <v>0.44</v>
      </c>
      <c r="D86" s="19"/>
      <c r="E86" s="30"/>
    </row>
    <row r="87" spans="1:5" s="2" customFormat="1" ht="24.75" customHeight="1">
      <c r="A87" s="25" t="s">
        <v>1648</v>
      </c>
      <c r="B87" s="25" t="s">
        <v>1850</v>
      </c>
      <c r="C87" s="31">
        <v>0.13</v>
      </c>
      <c r="D87" s="19"/>
      <c r="E87" s="30"/>
    </row>
    <row r="88" spans="1:5" s="2" customFormat="1" ht="24.75" customHeight="1">
      <c r="A88" s="25" t="s">
        <v>1643</v>
      </c>
      <c r="B88" s="25" t="s">
        <v>1851</v>
      </c>
      <c r="C88" s="18">
        <v>0.56</v>
      </c>
      <c r="D88" s="32" t="s">
        <v>1852</v>
      </c>
      <c r="E88" s="23">
        <v>0.8</v>
      </c>
    </row>
    <row r="89" spans="1:5" s="2" customFormat="1" ht="24.75" customHeight="1">
      <c r="A89" s="25" t="s">
        <v>1643</v>
      </c>
      <c r="B89" s="25" t="s">
        <v>1853</v>
      </c>
      <c r="C89" s="18">
        <v>0.15</v>
      </c>
      <c r="D89" s="32" t="s">
        <v>1854</v>
      </c>
      <c r="E89" s="18">
        <v>1</v>
      </c>
    </row>
    <row r="90" spans="1:5" s="2" customFormat="1" ht="24.75" customHeight="1">
      <c r="A90" s="25" t="s">
        <v>1643</v>
      </c>
      <c r="B90" s="25" t="s">
        <v>1855</v>
      </c>
      <c r="C90" s="18">
        <v>1.173</v>
      </c>
      <c r="D90" s="32" t="s">
        <v>1856</v>
      </c>
      <c r="E90" s="23">
        <v>1.2</v>
      </c>
    </row>
    <row r="91" spans="1:5" s="2" customFormat="1" ht="24.75" customHeight="1">
      <c r="A91" s="25" t="s">
        <v>1643</v>
      </c>
      <c r="B91" s="25" t="s">
        <v>1786</v>
      </c>
      <c r="C91" s="18">
        <v>0.464</v>
      </c>
      <c r="D91" s="32" t="s">
        <v>1857</v>
      </c>
      <c r="E91" s="23">
        <v>0.39</v>
      </c>
    </row>
    <row r="92" spans="1:5" s="2" customFormat="1" ht="24.75" customHeight="1">
      <c r="A92" s="25" t="s">
        <v>1643</v>
      </c>
      <c r="B92" s="25" t="s">
        <v>1858</v>
      </c>
      <c r="C92" s="18">
        <v>0.1</v>
      </c>
      <c r="D92" s="32" t="s">
        <v>1859</v>
      </c>
      <c r="E92" s="23">
        <v>0.7</v>
      </c>
    </row>
    <row r="93" spans="1:5" s="2" customFormat="1" ht="24.75" customHeight="1">
      <c r="A93" s="25" t="s">
        <v>1643</v>
      </c>
      <c r="B93" s="25" t="s">
        <v>1860</v>
      </c>
      <c r="C93" s="18">
        <v>0.2</v>
      </c>
      <c r="D93" s="19"/>
      <c r="E93" s="30"/>
    </row>
    <row r="94" spans="1:5" s="2" customFormat="1" ht="24.75" customHeight="1">
      <c r="A94" s="25" t="s">
        <v>1643</v>
      </c>
      <c r="B94" s="25" t="s">
        <v>1861</v>
      </c>
      <c r="C94" s="18">
        <v>0.12</v>
      </c>
      <c r="D94" s="19"/>
      <c r="E94" s="30"/>
    </row>
    <row r="95" spans="1:5" s="2" customFormat="1" ht="24.75" customHeight="1">
      <c r="A95" s="25" t="s">
        <v>1643</v>
      </c>
      <c r="B95" s="25" t="s">
        <v>1862</v>
      </c>
      <c r="C95" s="18">
        <v>0.061</v>
      </c>
      <c r="D95" s="19"/>
      <c r="E95" s="30"/>
    </row>
    <row r="96" spans="1:5" s="2" customFormat="1" ht="24.75" customHeight="1">
      <c r="A96" s="25" t="s">
        <v>1643</v>
      </c>
      <c r="B96" s="25" t="s">
        <v>1863</v>
      </c>
      <c r="C96" s="18">
        <v>0.08</v>
      </c>
      <c r="D96" s="19"/>
      <c r="E96" s="30"/>
    </row>
    <row r="97" spans="1:5" s="2" customFormat="1" ht="24.75" customHeight="1">
      <c r="A97" s="25" t="s">
        <v>1643</v>
      </c>
      <c r="B97" s="25" t="s">
        <v>1864</v>
      </c>
      <c r="C97" s="18">
        <v>0.3</v>
      </c>
      <c r="D97" s="19"/>
      <c r="E97" s="30"/>
    </row>
    <row r="98" spans="1:5" s="2" customFormat="1" ht="24.75" customHeight="1">
      <c r="A98" s="25" t="s">
        <v>1645</v>
      </c>
      <c r="B98" s="25" t="s">
        <v>1865</v>
      </c>
      <c r="C98" s="18">
        <v>0.12</v>
      </c>
      <c r="D98" s="21" t="s">
        <v>1866</v>
      </c>
      <c r="E98" s="18">
        <v>1.43</v>
      </c>
    </row>
    <row r="99" spans="1:5" s="2" customFormat="1" ht="24.75" customHeight="1">
      <c r="A99" s="25" t="s">
        <v>1645</v>
      </c>
      <c r="B99" s="25" t="s">
        <v>1867</v>
      </c>
      <c r="C99" s="18">
        <v>0.78</v>
      </c>
      <c r="D99" s="21" t="s">
        <v>1868</v>
      </c>
      <c r="E99" s="18">
        <v>0.8</v>
      </c>
    </row>
    <row r="100" spans="1:5" s="2" customFormat="1" ht="24.75" customHeight="1">
      <c r="A100" s="25" t="s">
        <v>1645</v>
      </c>
      <c r="B100" s="25" t="s">
        <v>1865</v>
      </c>
      <c r="C100" s="18">
        <v>1.64</v>
      </c>
      <c r="D100" s="21" t="s">
        <v>1869</v>
      </c>
      <c r="E100" s="18">
        <v>0.19</v>
      </c>
    </row>
    <row r="101" spans="1:5" s="2" customFormat="1" ht="24.75" customHeight="1">
      <c r="A101" s="25" t="s">
        <v>1645</v>
      </c>
      <c r="B101" s="19"/>
      <c r="C101" s="33"/>
      <c r="D101" s="21" t="s">
        <v>1870</v>
      </c>
      <c r="E101" s="18">
        <v>1.56</v>
      </c>
    </row>
    <row r="102" spans="1:5" s="2" customFormat="1" ht="24.75" customHeight="1">
      <c r="A102" s="25" t="s">
        <v>1645</v>
      </c>
      <c r="B102" s="19"/>
      <c r="C102" s="33"/>
      <c r="D102" s="21" t="s">
        <v>1871</v>
      </c>
      <c r="E102" s="18">
        <v>3</v>
      </c>
    </row>
    <row r="103" spans="1:5" s="2" customFormat="1" ht="24.75" customHeight="1">
      <c r="A103" s="25" t="s">
        <v>1644</v>
      </c>
      <c r="B103" s="25" t="s">
        <v>1872</v>
      </c>
      <c r="C103" s="18">
        <v>0.4221</v>
      </c>
      <c r="D103" s="21" t="s">
        <v>1873</v>
      </c>
      <c r="E103" s="34">
        <v>2.89</v>
      </c>
    </row>
    <row r="104" spans="1:5" s="2" customFormat="1" ht="24.75" customHeight="1">
      <c r="A104" s="25" t="s">
        <v>1644</v>
      </c>
      <c r="B104" s="25" t="s">
        <v>1874</v>
      </c>
      <c r="C104" s="18">
        <v>0.2233</v>
      </c>
      <c r="D104" s="21" t="s">
        <v>1875</v>
      </c>
      <c r="E104" s="34">
        <v>0.59</v>
      </c>
    </row>
    <row r="105" spans="1:5" s="2" customFormat="1" ht="24.75" customHeight="1">
      <c r="A105" s="25" t="s">
        <v>1644</v>
      </c>
      <c r="B105" s="25" t="s">
        <v>1876</v>
      </c>
      <c r="C105" s="18">
        <v>0.9474</v>
      </c>
      <c r="D105" s="21" t="s">
        <v>1877</v>
      </c>
      <c r="E105" s="34">
        <v>1.2</v>
      </c>
    </row>
    <row r="106" spans="1:5" s="2" customFormat="1" ht="24.75" customHeight="1">
      <c r="A106" s="25" t="s">
        <v>1644</v>
      </c>
      <c r="B106" s="25" t="s">
        <v>1878</v>
      </c>
      <c r="C106" s="18">
        <v>0.1872</v>
      </c>
      <c r="D106" s="21" t="s">
        <v>1879</v>
      </c>
      <c r="E106" s="34">
        <v>0.4</v>
      </c>
    </row>
    <row r="107" spans="1:5" s="2" customFormat="1" ht="24.75" customHeight="1">
      <c r="A107" s="25" t="s">
        <v>1644</v>
      </c>
      <c r="B107" s="25" t="s">
        <v>1880</v>
      </c>
      <c r="C107" s="18">
        <v>0.03</v>
      </c>
      <c r="D107" s="21" t="s">
        <v>1881</v>
      </c>
      <c r="E107" s="34">
        <v>0.21</v>
      </c>
    </row>
    <row r="108" spans="1:5" s="2" customFormat="1" ht="24.75" customHeight="1">
      <c r="A108" s="25" t="s">
        <v>1644</v>
      </c>
      <c r="B108" s="19"/>
      <c r="C108" s="33"/>
      <c r="D108" s="21" t="s">
        <v>1882</v>
      </c>
      <c r="E108" s="34">
        <v>0.5</v>
      </c>
    </row>
    <row r="109" spans="1:5" s="2" customFormat="1" ht="24.75" customHeight="1">
      <c r="A109" s="20" t="s">
        <v>1649</v>
      </c>
      <c r="B109" s="21" t="s">
        <v>1883</v>
      </c>
      <c r="C109" s="13">
        <v>0.11</v>
      </c>
      <c r="D109" s="21" t="s">
        <v>1884</v>
      </c>
      <c r="E109" s="18">
        <v>2.17</v>
      </c>
    </row>
    <row r="110" spans="1:5" s="2" customFormat="1" ht="24.75" customHeight="1">
      <c r="A110" s="20" t="s">
        <v>1649</v>
      </c>
      <c r="B110" s="21" t="s">
        <v>1885</v>
      </c>
      <c r="C110" s="13">
        <v>0.1757</v>
      </c>
      <c r="D110" s="21" t="s">
        <v>1884</v>
      </c>
      <c r="E110" s="23">
        <v>0.33</v>
      </c>
    </row>
    <row r="111" spans="1:5" s="2" customFormat="1" ht="24.75" customHeight="1">
      <c r="A111" s="20" t="s">
        <v>1649</v>
      </c>
      <c r="B111" s="21" t="s">
        <v>1886</v>
      </c>
      <c r="C111" s="13">
        <v>0.09</v>
      </c>
      <c r="D111" s="21" t="s">
        <v>1887</v>
      </c>
      <c r="E111" s="18">
        <v>0.2</v>
      </c>
    </row>
    <row r="112" spans="1:5" s="2" customFormat="1" ht="24.75" customHeight="1">
      <c r="A112" s="20" t="s">
        <v>1649</v>
      </c>
      <c r="B112" s="21" t="s">
        <v>1888</v>
      </c>
      <c r="C112" s="13">
        <v>0.0943</v>
      </c>
      <c r="D112" s="21" t="s">
        <v>1887</v>
      </c>
      <c r="E112" s="18">
        <v>0.3</v>
      </c>
    </row>
    <row r="113" spans="1:5" s="2" customFormat="1" ht="24.75" customHeight="1">
      <c r="A113" s="20" t="s">
        <v>1649</v>
      </c>
      <c r="B113" s="21" t="s">
        <v>1889</v>
      </c>
      <c r="C113" s="13">
        <v>0.2</v>
      </c>
      <c r="D113" s="21" t="s">
        <v>1890</v>
      </c>
      <c r="E113" s="18">
        <v>0.3</v>
      </c>
    </row>
    <row r="114" spans="1:5" s="2" customFormat="1" ht="24.75" customHeight="1">
      <c r="A114" s="20" t="s">
        <v>1649</v>
      </c>
      <c r="B114" s="21" t="s">
        <v>1891</v>
      </c>
      <c r="C114" s="13">
        <v>0.05</v>
      </c>
      <c r="D114" s="21" t="s">
        <v>1892</v>
      </c>
      <c r="E114" s="18">
        <v>1.66</v>
      </c>
    </row>
    <row r="115" spans="1:5" s="2" customFormat="1" ht="24.75" customHeight="1">
      <c r="A115" s="20" t="s">
        <v>1649</v>
      </c>
      <c r="B115" s="21" t="s">
        <v>1893</v>
      </c>
      <c r="C115" s="13">
        <v>0.05</v>
      </c>
      <c r="D115" s="19"/>
      <c r="E115" s="30"/>
    </row>
    <row r="116" spans="1:5" s="2" customFormat="1" ht="24.75" customHeight="1">
      <c r="A116" s="20" t="s">
        <v>1649</v>
      </c>
      <c r="B116" s="21" t="s">
        <v>1894</v>
      </c>
      <c r="C116" s="13">
        <v>0.1</v>
      </c>
      <c r="D116" s="19"/>
      <c r="E116" s="30"/>
    </row>
    <row r="117" spans="1:5" s="2" customFormat="1" ht="24.75" customHeight="1">
      <c r="A117" s="20" t="s">
        <v>1649</v>
      </c>
      <c r="B117" s="21" t="s">
        <v>1895</v>
      </c>
      <c r="C117" s="13">
        <v>0.4</v>
      </c>
      <c r="D117" s="19"/>
      <c r="E117" s="30"/>
    </row>
    <row r="118" spans="1:5" s="2" customFormat="1" ht="24.75" customHeight="1">
      <c r="A118" s="20" t="s">
        <v>1649</v>
      </c>
      <c r="B118" s="21" t="s">
        <v>1896</v>
      </c>
      <c r="C118" s="13">
        <v>0.2</v>
      </c>
      <c r="D118" s="19"/>
      <c r="E118" s="30"/>
    </row>
    <row r="119" spans="1:5" s="2" customFormat="1" ht="24.75" customHeight="1">
      <c r="A119" s="20" t="s">
        <v>1649</v>
      </c>
      <c r="B119" s="21" t="s">
        <v>1897</v>
      </c>
      <c r="C119" s="13">
        <v>0.05</v>
      </c>
      <c r="D119" s="19"/>
      <c r="E119" s="30"/>
    </row>
    <row r="120" spans="1:5" s="2" customFormat="1" ht="24.75" customHeight="1">
      <c r="A120" s="20" t="s">
        <v>1649</v>
      </c>
      <c r="B120" s="21" t="s">
        <v>1898</v>
      </c>
      <c r="C120" s="13">
        <v>0.015</v>
      </c>
      <c r="D120" s="19"/>
      <c r="E120" s="30"/>
    </row>
    <row r="121" spans="1:5" s="2" customFormat="1" ht="24.75" customHeight="1">
      <c r="A121" s="20" t="s">
        <v>1649</v>
      </c>
      <c r="B121" s="28" t="s">
        <v>1899</v>
      </c>
      <c r="C121" s="13">
        <v>0.41055</v>
      </c>
      <c r="D121" s="19"/>
      <c r="E121" s="30"/>
    </row>
    <row r="122" spans="1:5" s="2" customFormat="1" ht="24.75" customHeight="1">
      <c r="A122" s="20" t="s">
        <v>1649</v>
      </c>
      <c r="B122" s="21" t="s">
        <v>1786</v>
      </c>
      <c r="C122" s="13">
        <v>0.223</v>
      </c>
      <c r="D122" s="19"/>
      <c r="E122" s="30"/>
    </row>
    <row r="123" spans="1:5" s="2" customFormat="1" ht="24.75" customHeight="1">
      <c r="A123" s="20" t="s">
        <v>1649</v>
      </c>
      <c r="B123" s="21" t="s">
        <v>1900</v>
      </c>
      <c r="C123" s="13">
        <v>0.05</v>
      </c>
      <c r="D123" s="19"/>
      <c r="E123" s="30"/>
    </row>
    <row r="124" spans="1:5" s="2" customFormat="1" ht="24.75" customHeight="1">
      <c r="A124" s="20" t="s">
        <v>1649</v>
      </c>
      <c r="B124" s="21" t="s">
        <v>1901</v>
      </c>
      <c r="C124" s="13">
        <v>0.1</v>
      </c>
      <c r="D124" s="19"/>
      <c r="E124" s="30"/>
    </row>
    <row r="125" spans="1:5" s="2" customFormat="1" ht="24.75" customHeight="1">
      <c r="A125" s="20" t="s">
        <v>1649</v>
      </c>
      <c r="B125" s="21" t="s">
        <v>1902</v>
      </c>
      <c r="C125" s="13">
        <v>0.018</v>
      </c>
      <c r="D125" s="19"/>
      <c r="E125" s="30"/>
    </row>
    <row r="126" spans="1:5" s="2" customFormat="1" ht="24.75" customHeight="1">
      <c r="A126" s="20" t="s">
        <v>1649</v>
      </c>
      <c r="B126" s="28" t="s">
        <v>1903</v>
      </c>
      <c r="C126" s="13">
        <v>0.046</v>
      </c>
      <c r="D126" s="19"/>
      <c r="E126" s="30"/>
    </row>
    <row r="127" spans="1:5" s="2" customFormat="1" ht="24.75" customHeight="1">
      <c r="A127" s="20" t="s">
        <v>1649</v>
      </c>
      <c r="B127" s="28" t="s">
        <v>1904</v>
      </c>
      <c r="C127" s="13">
        <v>0.00745</v>
      </c>
      <c r="D127" s="19"/>
      <c r="E127" s="30"/>
    </row>
    <row r="128" spans="1:5" s="2" customFormat="1" ht="24.75" customHeight="1">
      <c r="A128" s="25" t="s">
        <v>1647</v>
      </c>
      <c r="B128" s="25" t="s">
        <v>1905</v>
      </c>
      <c r="C128" s="18">
        <v>0.04</v>
      </c>
      <c r="D128" s="21" t="s">
        <v>1906</v>
      </c>
      <c r="E128" s="22">
        <v>0.4</v>
      </c>
    </row>
    <row r="129" spans="1:5" s="2" customFormat="1" ht="24.75" customHeight="1">
      <c r="A129" s="25" t="s">
        <v>1647</v>
      </c>
      <c r="B129" s="25" t="s">
        <v>1907</v>
      </c>
      <c r="C129" s="18">
        <v>0.08</v>
      </c>
      <c r="D129" s="21" t="s">
        <v>1908</v>
      </c>
      <c r="E129" s="22">
        <v>0.4</v>
      </c>
    </row>
    <row r="130" spans="1:5" s="2" customFormat="1" ht="24.75" customHeight="1">
      <c r="A130" s="25" t="s">
        <v>1647</v>
      </c>
      <c r="B130" s="25" t="s">
        <v>1909</v>
      </c>
      <c r="C130" s="18">
        <v>0.04</v>
      </c>
      <c r="D130" s="21" t="s">
        <v>1910</v>
      </c>
      <c r="E130" s="22">
        <v>1</v>
      </c>
    </row>
    <row r="131" spans="1:5" s="2" customFormat="1" ht="24.75" customHeight="1">
      <c r="A131" s="25" t="s">
        <v>1647</v>
      </c>
      <c r="B131" s="25" t="s">
        <v>1911</v>
      </c>
      <c r="C131" s="18">
        <v>0.08</v>
      </c>
      <c r="D131" s="21" t="s">
        <v>1912</v>
      </c>
      <c r="E131" s="22">
        <v>0.5</v>
      </c>
    </row>
    <row r="132" spans="1:5" s="2" customFormat="1" ht="24.75" customHeight="1">
      <c r="A132" s="25" t="s">
        <v>1647</v>
      </c>
      <c r="B132" s="25" t="s">
        <v>1913</v>
      </c>
      <c r="C132" s="18">
        <v>0.73</v>
      </c>
      <c r="D132" s="21" t="s">
        <v>1914</v>
      </c>
      <c r="E132" s="22">
        <v>0.7</v>
      </c>
    </row>
    <row r="133" spans="1:5" s="2" customFormat="1" ht="24.75" customHeight="1">
      <c r="A133" s="25" t="s">
        <v>1647</v>
      </c>
      <c r="B133" s="25" t="s">
        <v>1915</v>
      </c>
      <c r="C133" s="18">
        <v>0.1</v>
      </c>
      <c r="D133" s="21" t="s">
        <v>1916</v>
      </c>
      <c r="E133" s="22">
        <v>1.26</v>
      </c>
    </row>
    <row r="134" spans="1:5" s="2" customFormat="1" ht="24.75" customHeight="1">
      <c r="A134" s="25" t="s">
        <v>1647</v>
      </c>
      <c r="B134" s="25" t="s">
        <v>1917</v>
      </c>
      <c r="C134" s="18">
        <v>0.25</v>
      </c>
      <c r="D134" s="21" t="s">
        <v>1918</v>
      </c>
      <c r="E134" s="22">
        <v>0.4</v>
      </c>
    </row>
    <row r="135" spans="1:5" s="2" customFormat="1" ht="24.75" customHeight="1">
      <c r="A135" s="25" t="s">
        <v>1646</v>
      </c>
      <c r="B135" s="35" t="s">
        <v>1919</v>
      </c>
      <c r="C135" s="27">
        <v>0.09</v>
      </c>
      <c r="D135" s="21" t="s">
        <v>1920</v>
      </c>
      <c r="E135" s="36">
        <v>1.2</v>
      </c>
    </row>
    <row r="136" spans="1:5" s="2" customFormat="1" ht="24.75" customHeight="1">
      <c r="A136" s="25" t="s">
        <v>1646</v>
      </c>
      <c r="B136" s="35" t="s">
        <v>1921</v>
      </c>
      <c r="C136" s="27">
        <v>0.12</v>
      </c>
      <c r="D136" s="21" t="s">
        <v>1922</v>
      </c>
      <c r="E136" s="36">
        <v>0.3</v>
      </c>
    </row>
    <row r="137" spans="1:5" s="2" customFormat="1" ht="24.75" customHeight="1">
      <c r="A137" s="25" t="s">
        <v>1646</v>
      </c>
      <c r="B137" s="18" t="s">
        <v>1923</v>
      </c>
      <c r="C137" s="27">
        <v>0.04</v>
      </c>
      <c r="D137" s="21" t="s">
        <v>1924</v>
      </c>
      <c r="E137" s="21">
        <v>0.81</v>
      </c>
    </row>
    <row r="138" spans="1:5" s="2" customFormat="1" ht="24.75" customHeight="1">
      <c r="A138" s="25" t="s">
        <v>1646</v>
      </c>
      <c r="B138" s="35" t="s">
        <v>1925</v>
      </c>
      <c r="C138" s="27">
        <v>0.02</v>
      </c>
      <c r="D138" s="21" t="s">
        <v>1926</v>
      </c>
      <c r="E138" s="21">
        <v>0.4</v>
      </c>
    </row>
    <row r="139" spans="1:5" s="2" customFormat="1" ht="24.75" customHeight="1">
      <c r="A139" s="25" t="s">
        <v>1646</v>
      </c>
      <c r="B139" s="18" t="s">
        <v>1927</v>
      </c>
      <c r="C139" s="27">
        <v>0.15</v>
      </c>
      <c r="D139" s="19"/>
      <c r="E139" s="30"/>
    </row>
    <row r="140" spans="1:5" s="2" customFormat="1" ht="24.75" customHeight="1">
      <c r="A140" s="25" t="s">
        <v>1646</v>
      </c>
      <c r="B140" s="37" t="s">
        <v>1928</v>
      </c>
      <c r="C140" s="27">
        <v>0.04</v>
      </c>
      <c r="D140" s="19"/>
      <c r="E140" s="30"/>
    </row>
    <row r="141" spans="1:5" s="2" customFormat="1" ht="24.75" customHeight="1">
      <c r="A141" s="25" t="s">
        <v>1646</v>
      </c>
      <c r="B141" s="18" t="s">
        <v>1929</v>
      </c>
      <c r="C141" s="27">
        <v>0.02</v>
      </c>
      <c r="D141" s="19"/>
      <c r="E141" s="30"/>
    </row>
    <row r="142" spans="1:5" s="2" customFormat="1" ht="24.75" customHeight="1">
      <c r="A142" s="25" t="s">
        <v>1646</v>
      </c>
      <c r="B142" s="18" t="s">
        <v>1930</v>
      </c>
      <c r="C142" s="27">
        <v>0.0128</v>
      </c>
      <c r="D142" s="19"/>
      <c r="E142" s="30"/>
    </row>
    <row r="143" spans="1:5" s="2" customFormat="1" ht="24.75" customHeight="1">
      <c r="A143" s="25" t="s">
        <v>1646</v>
      </c>
      <c r="B143" s="18" t="s">
        <v>1931</v>
      </c>
      <c r="C143" s="27">
        <v>0.01</v>
      </c>
      <c r="D143" s="19"/>
      <c r="E143" s="30"/>
    </row>
    <row r="144" spans="1:5" s="2" customFormat="1" ht="24.75" customHeight="1">
      <c r="A144" s="25" t="s">
        <v>1646</v>
      </c>
      <c r="B144" s="28" t="s">
        <v>1932</v>
      </c>
      <c r="C144" s="27">
        <v>0.035</v>
      </c>
      <c r="D144" s="19"/>
      <c r="E144" s="30"/>
    </row>
    <row r="145" spans="1:5" s="2" customFormat="1" ht="24.75" customHeight="1">
      <c r="A145" s="25" t="s">
        <v>1646</v>
      </c>
      <c r="B145" s="28" t="s">
        <v>1933</v>
      </c>
      <c r="C145" s="27">
        <v>0.01</v>
      </c>
      <c r="D145" s="19"/>
      <c r="E145" s="30"/>
    </row>
    <row r="146" spans="1:5" s="2" customFormat="1" ht="24.75" customHeight="1">
      <c r="A146" s="25" t="s">
        <v>1646</v>
      </c>
      <c r="B146" s="28" t="s">
        <v>1934</v>
      </c>
      <c r="C146" s="27">
        <v>0.013</v>
      </c>
      <c r="D146" s="19"/>
      <c r="E146" s="30"/>
    </row>
    <row r="147" spans="1:5" s="2" customFormat="1" ht="24.75" customHeight="1">
      <c r="A147" s="25" t="s">
        <v>1646</v>
      </c>
      <c r="B147" s="28" t="s">
        <v>1935</v>
      </c>
      <c r="C147" s="27">
        <v>0.070727</v>
      </c>
      <c r="D147" s="19"/>
      <c r="E147" s="30"/>
    </row>
    <row r="148" spans="1:5" s="2" customFormat="1" ht="24.75" customHeight="1">
      <c r="A148" s="25" t="s">
        <v>1646</v>
      </c>
      <c r="B148" s="18" t="s">
        <v>1786</v>
      </c>
      <c r="C148" s="27">
        <v>0.1183</v>
      </c>
      <c r="D148" s="19"/>
      <c r="E148" s="30"/>
    </row>
    <row r="149" spans="1:5" s="2" customFormat="1" ht="24.75" customHeight="1">
      <c r="A149" s="25" t="s">
        <v>1646</v>
      </c>
      <c r="B149" s="18" t="s">
        <v>1936</v>
      </c>
      <c r="C149" s="27">
        <v>0.03</v>
      </c>
      <c r="D149" s="19"/>
      <c r="E149" s="30"/>
    </row>
    <row r="150" spans="1:5" s="2" customFormat="1" ht="24.75" customHeight="1">
      <c r="A150" s="25" t="s">
        <v>1646</v>
      </c>
      <c r="B150" s="18" t="s">
        <v>1937</v>
      </c>
      <c r="C150" s="27">
        <v>0.04</v>
      </c>
      <c r="D150" s="19"/>
      <c r="E150" s="30"/>
    </row>
    <row r="151" spans="1:5" s="2" customFormat="1" ht="24.75" customHeight="1">
      <c r="A151" s="25" t="s">
        <v>1646</v>
      </c>
      <c r="B151" s="18" t="s">
        <v>1938</v>
      </c>
      <c r="C151" s="27">
        <v>0.10484</v>
      </c>
      <c r="D151" s="19"/>
      <c r="E151" s="30"/>
    </row>
    <row r="152" spans="1:5" s="2" customFormat="1" ht="24.75" customHeight="1">
      <c r="A152" s="25" t="s">
        <v>1646</v>
      </c>
      <c r="B152" s="28" t="s">
        <v>1939</v>
      </c>
      <c r="C152" s="27">
        <v>0.12</v>
      </c>
      <c r="D152" s="19"/>
      <c r="E152" s="30"/>
    </row>
    <row r="153" spans="1:5" s="2" customFormat="1" ht="24.75" customHeight="1">
      <c r="A153" s="25" t="s">
        <v>1646</v>
      </c>
      <c r="B153" s="28" t="s">
        <v>1940</v>
      </c>
      <c r="C153" s="27">
        <v>0.0108</v>
      </c>
      <c r="D153" s="19"/>
      <c r="E153" s="30"/>
    </row>
    <row r="154" spans="1:5" s="2" customFormat="1" ht="24.75" customHeight="1">
      <c r="A154" s="25" t="s">
        <v>1646</v>
      </c>
      <c r="B154" s="28" t="s">
        <v>1941</v>
      </c>
      <c r="C154" s="27">
        <v>0.036578</v>
      </c>
      <c r="D154" s="19"/>
      <c r="E154" s="30"/>
    </row>
    <row r="155" spans="1:5" ht="14.25">
      <c r="A155" s="25" t="s">
        <v>1646</v>
      </c>
      <c r="B155" s="28" t="s">
        <v>1942</v>
      </c>
      <c r="C155" s="27">
        <v>0.005</v>
      </c>
      <c r="D155" s="19"/>
      <c r="E155" s="30"/>
    </row>
    <row r="156" spans="1:5" ht="14.25">
      <c r="A156" s="25" t="s">
        <v>1646</v>
      </c>
      <c r="B156" s="28" t="s">
        <v>1943</v>
      </c>
      <c r="C156" s="27">
        <v>0.005</v>
      </c>
      <c r="D156" s="19"/>
      <c r="E156" s="30"/>
    </row>
    <row r="157" spans="1:5" ht="14.25">
      <c r="A157" s="25" t="s">
        <v>1646</v>
      </c>
      <c r="B157" s="28" t="s">
        <v>1944</v>
      </c>
      <c r="C157" s="27">
        <v>0.005</v>
      </c>
      <c r="D157" s="19"/>
      <c r="E157" s="30"/>
    </row>
    <row r="158" spans="1:5" ht="14.25">
      <c r="A158" s="25" t="s">
        <v>1646</v>
      </c>
      <c r="B158" s="28" t="s">
        <v>1945</v>
      </c>
      <c r="C158" s="27">
        <v>0.017069</v>
      </c>
      <c r="D158" s="19"/>
      <c r="E158" s="30"/>
    </row>
    <row r="159" spans="1:5" ht="14.25">
      <c r="A159" s="25" t="s">
        <v>1646</v>
      </c>
      <c r="B159" s="28" t="s">
        <v>1946</v>
      </c>
      <c r="C159" s="27">
        <v>0.02</v>
      </c>
      <c r="D159" s="19"/>
      <c r="E159" s="30"/>
    </row>
    <row r="160" spans="1:5" ht="14.25">
      <c r="A160" s="25" t="s">
        <v>1646</v>
      </c>
      <c r="B160" s="35" t="s">
        <v>1947</v>
      </c>
      <c r="C160" s="27">
        <v>0.015507</v>
      </c>
      <c r="D160" s="19"/>
      <c r="E160" s="30"/>
    </row>
    <row r="161" spans="1:5" ht="14.25">
      <c r="A161" s="25" t="s">
        <v>1646</v>
      </c>
      <c r="B161" s="28" t="s">
        <v>1948</v>
      </c>
      <c r="C161" s="38">
        <v>0.0038655</v>
      </c>
      <c r="D161" s="19"/>
      <c r="E161" s="30"/>
    </row>
    <row r="162" spans="1:5" ht="14.25">
      <c r="A162" s="25" t="s">
        <v>1646</v>
      </c>
      <c r="B162" s="29" t="s">
        <v>1949</v>
      </c>
      <c r="C162" s="38">
        <v>0.003</v>
      </c>
      <c r="D162" s="19"/>
      <c r="E162" s="30"/>
    </row>
    <row r="163" spans="1:5" ht="14.25">
      <c r="A163" s="25" t="s">
        <v>1646</v>
      </c>
      <c r="B163" s="21" t="s">
        <v>1950</v>
      </c>
      <c r="C163" s="27">
        <v>0.0135135</v>
      </c>
      <c r="D163" s="19"/>
      <c r="E163" s="30"/>
    </row>
  </sheetData>
  <sheetProtection/>
  <mergeCells count="5">
    <mergeCell ref="A2:E2"/>
    <mergeCell ref="D3:E3"/>
    <mergeCell ref="B4:C4"/>
    <mergeCell ref="D4:E4"/>
    <mergeCell ref="A4:A5"/>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A1:B36"/>
  <sheetViews>
    <sheetView workbookViewId="0" topLeftCell="A1">
      <selection activeCell="D17" sqref="D17"/>
    </sheetView>
  </sheetViews>
  <sheetFormatPr defaultColWidth="9.00390625" defaultRowHeight="14.25"/>
  <cols>
    <col min="1" max="1" width="40.625" style="0" customWidth="1"/>
    <col min="2" max="2" width="25.625" style="0" customWidth="1"/>
  </cols>
  <sheetData>
    <row r="1" ht="14.25">
      <c r="A1" s="55" t="s">
        <v>81</v>
      </c>
    </row>
    <row r="2" spans="1:2" ht="46.5" customHeight="1">
      <c r="A2" s="57" t="s">
        <v>82</v>
      </c>
      <c r="B2" s="57"/>
    </row>
    <row r="3" spans="1:2" ht="14.25">
      <c r="A3" s="155"/>
      <c r="B3" s="155"/>
    </row>
    <row r="4" spans="1:2" ht="27" customHeight="1">
      <c r="A4" s="58"/>
      <c r="B4" s="59" t="s">
        <v>35</v>
      </c>
    </row>
    <row r="5" spans="1:2" ht="39.75" customHeight="1">
      <c r="A5" s="60" t="s">
        <v>36</v>
      </c>
      <c r="B5" s="167" t="s">
        <v>37</v>
      </c>
    </row>
    <row r="6" spans="1:2" ht="30" customHeight="1">
      <c r="A6" s="89" t="s">
        <v>83</v>
      </c>
      <c r="B6" s="113">
        <v>6370512</v>
      </c>
    </row>
    <row r="7" spans="1:2" ht="30" customHeight="1">
      <c r="A7" s="89" t="s">
        <v>84</v>
      </c>
      <c r="B7" s="113">
        <v>704996</v>
      </c>
    </row>
    <row r="8" spans="1:2" ht="30" customHeight="1">
      <c r="A8" s="89" t="s">
        <v>85</v>
      </c>
      <c r="B8" s="113">
        <v>0</v>
      </c>
    </row>
    <row r="9" spans="1:2" ht="30" customHeight="1">
      <c r="A9" s="89" t="s">
        <v>86</v>
      </c>
      <c r="B9" s="113">
        <v>7895</v>
      </c>
    </row>
    <row r="10" spans="1:2" ht="30" customHeight="1">
      <c r="A10" s="89" t="s">
        <v>87</v>
      </c>
      <c r="B10" s="113">
        <v>239364</v>
      </c>
    </row>
    <row r="11" spans="1:2" ht="30" customHeight="1">
      <c r="A11" s="89" t="s">
        <v>88</v>
      </c>
      <c r="B11" s="113">
        <v>1158585</v>
      </c>
    </row>
    <row r="12" spans="1:2" ht="30" customHeight="1">
      <c r="A12" s="89" t="s">
        <v>89</v>
      </c>
      <c r="B12" s="113">
        <v>75592</v>
      </c>
    </row>
    <row r="13" spans="1:2" ht="30" customHeight="1">
      <c r="A13" s="89" t="s">
        <v>90</v>
      </c>
      <c r="B13" s="113">
        <v>71506</v>
      </c>
    </row>
    <row r="14" spans="1:2" ht="30" customHeight="1">
      <c r="A14" s="89" t="s">
        <v>91</v>
      </c>
      <c r="B14" s="113">
        <v>840811</v>
      </c>
    </row>
    <row r="15" spans="1:2" ht="30" customHeight="1">
      <c r="A15" s="89" t="s">
        <v>92</v>
      </c>
      <c r="B15" s="113">
        <v>768067</v>
      </c>
    </row>
    <row r="16" spans="1:2" ht="30" customHeight="1">
      <c r="A16" s="89" t="s">
        <v>93</v>
      </c>
      <c r="B16" s="113">
        <v>100555</v>
      </c>
    </row>
    <row r="17" spans="1:2" ht="30" customHeight="1">
      <c r="A17" s="89" t="s">
        <v>94</v>
      </c>
      <c r="B17" s="113">
        <v>801494</v>
      </c>
    </row>
    <row r="18" spans="1:2" ht="30" customHeight="1">
      <c r="A18" s="89" t="s">
        <v>95</v>
      </c>
      <c r="B18" s="113">
        <v>841544</v>
      </c>
    </row>
    <row r="19" spans="1:2" ht="30" customHeight="1">
      <c r="A19" s="89" t="s">
        <v>96</v>
      </c>
      <c r="B19" s="113">
        <v>195013</v>
      </c>
    </row>
    <row r="20" spans="1:2" ht="30" customHeight="1">
      <c r="A20" s="89" t="s">
        <v>97</v>
      </c>
      <c r="B20" s="113">
        <v>108126</v>
      </c>
    </row>
    <row r="21" spans="1:2" ht="30" customHeight="1">
      <c r="A21" s="89" t="s">
        <v>98</v>
      </c>
      <c r="B21" s="113">
        <v>27406</v>
      </c>
    </row>
    <row r="22" spans="1:2" ht="30" customHeight="1">
      <c r="A22" s="89" t="s">
        <v>99</v>
      </c>
      <c r="B22" s="113">
        <v>9074</v>
      </c>
    </row>
    <row r="23" spans="1:2" ht="30" customHeight="1">
      <c r="A23" s="89" t="s">
        <v>100</v>
      </c>
      <c r="B23" s="113">
        <v>57921</v>
      </c>
    </row>
    <row r="24" spans="1:2" ht="30" customHeight="1">
      <c r="A24" s="89" t="s">
        <v>101</v>
      </c>
      <c r="B24" s="113">
        <v>157493</v>
      </c>
    </row>
    <row r="25" spans="1:2" ht="30" customHeight="1">
      <c r="A25" s="89" t="s">
        <v>102</v>
      </c>
      <c r="B25" s="113">
        <v>26343</v>
      </c>
    </row>
    <row r="26" spans="1:2" ht="30" customHeight="1">
      <c r="A26" s="89" t="s">
        <v>103</v>
      </c>
      <c r="B26" s="113">
        <v>43012</v>
      </c>
    </row>
    <row r="27" spans="1:2" ht="30" customHeight="1">
      <c r="A27" s="89" t="s">
        <v>104</v>
      </c>
      <c r="B27" s="113">
        <v>24015</v>
      </c>
    </row>
    <row r="28" spans="1:2" ht="30" customHeight="1">
      <c r="A28" s="89" t="s">
        <v>105</v>
      </c>
      <c r="B28" s="113">
        <v>111700</v>
      </c>
    </row>
    <row r="29" spans="1:2" ht="30" customHeight="1">
      <c r="A29" s="89" t="s">
        <v>106</v>
      </c>
      <c r="B29" s="113">
        <v>160664</v>
      </c>
    </row>
    <row r="30" spans="1:2" ht="30" customHeight="1">
      <c r="A30" s="89" t="s">
        <v>107</v>
      </c>
      <c r="B30" s="113">
        <v>361779</v>
      </c>
    </row>
    <row r="31" spans="1:2" ht="30" customHeight="1">
      <c r="A31" s="89" t="s">
        <v>108</v>
      </c>
      <c r="B31" s="113">
        <v>16284</v>
      </c>
    </row>
    <row r="32" spans="1:2" ht="30" customHeight="1">
      <c r="A32" s="89" t="s">
        <v>109</v>
      </c>
      <c r="B32" s="113">
        <v>7406</v>
      </c>
    </row>
    <row r="33" spans="1:2" ht="30" customHeight="1">
      <c r="A33" s="89" t="s">
        <v>110</v>
      </c>
      <c r="B33" s="113">
        <v>313342</v>
      </c>
    </row>
    <row r="34" spans="1:2" ht="39.75" customHeight="1">
      <c r="A34" s="173" t="s">
        <v>111</v>
      </c>
      <c r="B34" s="174">
        <f>B6+B29+B30+B31+B33+B32</f>
        <v>7229987</v>
      </c>
    </row>
    <row r="35" spans="1:2" ht="30" customHeight="1">
      <c r="A35" s="44"/>
      <c r="B35" s="44"/>
    </row>
    <row r="36" spans="1:2" ht="30" customHeight="1">
      <c r="A36" s="44"/>
      <c r="B36" s="44"/>
    </row>
    <row r="37" ht="30" customHeight="1"/>
    <row r="38" ht="30" customHeight="1"/>
    <row r="39" ht="30" customHeight="1"/>
    <row r="40" ht="30" customHeight="1"/>
    <row r="41" ht="30" customHeight="1"/>
  </sheetData>
  <sheetProtection/>
  <mergeCells count="1">
    <mergeCell ref="A2:B2"/>
  </mergeCells>
  <printOptions horizontalCentered="1"/>
  <pageMargins left="0.75" right="0.75" top="0.9798611111111111" bottom="0.9798611111111111" header="0.5097222222222222" footer="0.5097222222222222"/>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A1:E1313"/>
  <sheetViews>
    <sheetView showGridLines="0" showZeros="0" workbookViewId="0" topLeftCell="A1">
      <pane ySplit="4" topLeftCell="A5" activePane="bottomLeft" state="frozen"/>
      <selection pane="bottomLeft" activeCell="H25" sqref="H25"/>
    </sheetView>
  </sheetViews>
  <sheetFormatPr defaultColWidth="9.125" defaultRowHeight="14.25"/>
  <cols>
    <col min="1" max="1" width="9.125" style="99" customWidth="1"/>
    <col min="2" max="2" width="35.625" style="99" customWidth="1"/>
    <col min="3" max="3" width="16.50390625" style="175" customWidth="1"/>
    <col min="4" max="4" width="15.625" style="175" customWidth="1"/>
    <col min="5" max="5" width="15.625" style="99" customWidth="1"/>
    <col min="6" max="256" width="9.125" style="99" customWidth="1"/>
  </cols>
  <sheetData>
    <row r="1" spans="2:4" ht="14.25">
      <c r="B1" s="146" t="s">
        <v>112</v>
      </c>
      <c r="C1" s="176"/>
      <c r="D1" s="176"/>
    </row>
    <row r="2" spans="2:5" s="97" customFormat="1" ht="28.5" customHeight="1">
      <c r="B2" s="177" t="s">
        <v>113</v>
      </c>
      <c r="C2" s="177"/>
      <c r="D2" s="177"/>
      <c r="E2" s="177"/>
    </row>
    <row r="3" spans="2:5" s="97" customFormat="1" ht="16.5" customHeight="1">
      <c r="B3" s="178" t="s">
        <v>50</v>
      </c>
      <c r="C3" s="179"/>
      <c r="D3" s="179"/>
      <c r="E3" s="178"/>
    </row>
    <row r="4" spans="1:5" ht="24.75" customHeight="1">
      <c r="A4" s="180" t="s">
        <v>114</v>
      </c>
      <c r="B4" s="180" t="s">
        <v>115</v>
      </c>
      <c r="C4" s="180" t="s">
        <v>53</v>
      </c>
      <c r="D4" s="180" t="s">
        <v>55</v>
      </c>
      <c r="E4" s="180" t="s">
        <v>116</v>
      </c>
    </row>
    <row r="5" spans="1:5" s="97" customFormat="1" ht="16.5" customHeight="1">
      <c r="A5" s="111">
        <v>201</v>
      </c>
      <c r="B5" s="110" t="s">
        <v>117</v>
      </c>
      <c r="C5" s="132">
        <f>SUM(C6+C18+C27+C38+C49+C60+C71+C79+C88+C101+C110+C121+C133+C140+C148+C154+C161+C168+C175+C182+C189+C197+C203+C209+C216+C231)</f>
        <v>704996</v>
      </c>
      <c r="D5" s="132">
        <v>633330</v>
      </c>
      <c r="E5" s="149">
        <f>C5/D5*100</f>
        <v>111.31574376707245</v>
      </c>
    </row>
    <row r="6" spans="1:5" ht="16.5" customHeight="1">
      <c r="A6" s="111">
        <v>20101</v>
      </c>
      <c r="B6" s="110" t="s">
        <v>118</v>
      </c>
      <c r="C6" s="132">
        <f>SUM(C7:C17)</f>
        <v>30589</v>
      </c>
      <c r="D6" s="132">
        <v>14589</v>
      </c>
      <c r="E6" s="149">
        <f aca="true" t="shared" si="0" ref="E6:E69">C6/D6*100</f>
        <v>209.67167043663034</v>
      </c>
    </row>
    <row r="7" spans="1:5" ht="16.5" customHeight="1">
      <c r="A7" s="111">
        <v>2010101</v>
      </c>
      <c r="B7" s="111" t="s">
        <v>119</v>
      </c>
      <c r="C7" s="132">
        <v>25021</v>
      </c>
      <c r="D7" s="132">
        <v>9368</v>
      </c>
      <c r="E7" s="149">
        <f t="shared" si="0"/>
        <v>267.09009393680617</v>
      </c>
    </row>
    <row r="8" spans="1:5" ht="16.5" customHeight="1">
      <c r="A8" s="111">
        <v>2010102</v>
      </c>
      <c r="B8" s="111" t="s">
        <v>120</v>
      </c>
      <c r="C8" s="150">
        <v>2492</v>
      </c>
      <c r="D8" s="132">
        <v>1495</v>
      </c>
      <c r="E8" s="149">
        <f t="shared" si="0"/>
        <v>166.68896321070235</v>
      </c>
    </row>
    <row r="9" spans="1:5" ht="16.5" customHeight="1">
      <c r="A9" s="111">
        <v>2010103</v>
      </c>
      <c r="B9" s="181" t="s">
        <v>121</v>
      </c>
      <c r="C9" s="132">
        <v>620</v>
      </c>
      <c r="D9" s="132">
        <v>25</v>
      </c>
      <c r="E9" s="149">
        <f t="shared" si="0"/>
        <v>2480</v>
      </c>
    </row>
    <row r="10" spans="1:5" ht="16.5" customHeight="1">
      <c r="A10" s="111">
        <v>2010104</v>
      </c>
      <c r="B10" s="111" t="s">
        <v>122</v>
      </c>
      <c r="C10" s="152">
        <v>903</v>
      </c>
      <c r="D10" s="132">
        <v>1699</v>
      </c>
      <c r="E10" s="149">
        <f t="shared" si="0"/>
        <v>53.148911124190704</v>
      </c>
    </row>
    <row r="11" spans="1:5" ht="16.5" customHeight="1">
      <c r="A11" s="111">
        <v>2010105</v>
      </c>
      <c r="B11" s="111" t="s">
        <v>123</v>
      </c>
      <c r="C11" s="132">
        <v>92</v>
      </c>
      <c r="D11" s="132">
        <v>12</v>
      </c>
      <c r="E11" s="149">
        <f t="shared" si="0"/>
        <v>766.6666666666667</v>
      </c>
    </row>
    <row r="12" spans="1:5" ht="16.5" customHeight="1">
      <c r="A12" s="111">
        <v>2010106</v>
      </c>
      <c r="B12" s="111" t="s">
        <v>124</v>
      </c>
      <c r="C12" s="132">
        <v>69</v>
      </c>
      <c r="D12" s="132">
        <v>113</v>
      </c>
      <c r="E12" s="149">
        <f t="shared" si="0"/>
        <v>61.06194690265486</v>
      </c>
    </row>
    <row r="13" spans="1:5" ht="16.5" customHeight="1">
      <c r="A13" s="111">
        <v>2010107</v>
      </c>
      <c r="B13" s="111" t="s">
        <v>125</v>
      </c>
      <c r="C13" s="132">
        <v>81</v>
      </c>
      <c r="D13" s="132">
        <v>51</v>
      </c>
      <c r="E13" s="149">
        <f t="shared" si="0"/>
        <v>158.8235294117647</v>
      </c>
    </row>
    <row r="14" spans="1:5" ht="16.5" customHeight="1">
      <c r="A14" s="111">
        <v>2010108</v>
      </c>
      <c r="B14" s="111" t="s">
        <v>126</v>
      </c>
      <c r="C14" s="132">
        <v>270</v>
      </c>
      <c r="D14" s="132">
        <v>443</v>
      </c>
      <c r="E14" s="149">
        <f t="shared" si="0"/>
        <v>60.94808126410835</v>
      </c>
    </row>
    <row r="15" spans="1:5" ht="16.5" customHeight="1">
      <c r="A15" s="111">
        <v>2010109</v>
      </c>
      <c r="B15" s="111" t="s">
        <v>127</v>
      </c>
      <c r="C15" s="132">
        <v>0</v>
      </c>
      <c r="D15" s="132">
        <v>0</v>
      </c>
      <c r="E15" s="149" t="e">
        <f t="shared" si="0"/>
        <v>#DIV/0!</v>
      </c>
    </row>
    <row r="16" spans="1:5" ht="16.5" customHeight="1">
      <c r="A16" s="111">
        <v>2010150</v>
      </c>
      <c r="B16" s="111" t="s">
        <v>128</v>
      </c>
      <c r="C16" s="132">
        <v>379</v>
      </c>
      <c r="D16" s="132">
        <v>80</v>
      </c>
      <c r="E16" s="149">
        <f t="shared" si="0"/>
        <v>473.75</v>
      </c>
    </row>
    <row r="17" spans="1:5" ht="16.5" customHeight="1">
      <c r="A17" s="111">
        <v>2010199</v>
      </c>
      <c r="B17" s="111" t="s">
        <v>129</v>
      </c>
      <c r="C17" s="132">
        <v>662</v>
      </c>
      <c r="D17" s="132">
        <v>1303</v>
      </c>
      <c r="E17" s="149">
        <f t="shared" si="0"/>
        <v>50.80583269378358</v>
      </c>
    </row>
    <row r="18" spans="1:5" ht="16.5" customHeight="1">
      <c r="A18" s="111">
        <v>20102</v>
      </c>
      <c r="B18" s="110" t="s">
        <v>130</v>
      </c>
      <c r="C18" s="132">
        <f>SUM(C19:C26)</f>
        <v>9573</v>
      </c>
      <c r="D18" s="132">
        <v>8934</v>
      </c>
      <c r="E18" s="149">
        <f t="shared" si="0"/>
        <v>107.15245130960376</v>
      </c>
    </row>
    <row r="19" spans="1:5" ht="16.5" customHeight="1">
      <c r="A19" s="111">
        <v>2010201</v>
      </c>
      <c r="B19" s="111" t="s">
        <v>119</v>
      </c>
      <c r="C19" s="132">
        <v>7477</v>
      </c>
      <c r="D19" s="132">
        <v>6238</v>
      </c>
      <c r="E19" s="149">
        <f t="shared" si="0"/>
        <v>119.86213529977556</v>
      </c>
    </row>
    <row r="20" spans="1:5" ht="16.5" customHeight="1">
      <c r="A20" s="111">
        <v>2010202</v>
      </c>
      <c r="B20" s="111" t="s">
        <v>120</v>
      </c>
      <c r="C20" s="132">
        <v>715</v>
      </c>
      <c r="D20" s="132">
        <v>1013</v>
      </c>
      <c r="E20" s="149">
        <f t="shared" si="0"/>
        <v>70.58242843040475</v>
      </c>
    </row>
    <row r="21" spans="1:5" ht="16.5" customHeight="1">
      <c r="A21" s="111">
        <v>2010203</v>
      </c>
      <c r="B21" s="111" t="s">
        <v>121</v>
      </c>
      <c r="C21" s="132">
        <v>18</v>
      </c>
      <c r="D21" s="132">
        <v>0</v>
      </c>
      <c r="E21" s="149" t="e">
        <f t="shared" si="0"/>
        <v>#DIV/0!</v>
      </c>
    </row>
    <row r="22" spans="1:5" ht="16.5" customHeight="1">
      <c r="A22" s="111">
        <v>2010204</v>
      </c>
      <c r="B22" s="111" t="s">
        <v>131</v>
      </c>
      <c r="C22" s="132">
        <v>750</v>
      </c>
      <c r="D22" s="132">
        <v>912</v>
      </c>
      <c r="E22" s="149">
        <f t="shared" si="0"/>
        <v>82.23684210526315</v>
      </c>
    </row>
    <row r="23" spans="1:5" ht="16.5" customHeight="1">
      <c r="A23" s="111">
        <v>2010205</v>
      </c>
      <c r="B23" s="111" t="s">
        <v>132</v>
      </c>
      <c r="C23" s="132">
        <v>129</v>
      </c>
      <c r="D23" s="132">
        <v>59</v>
      </c>
      <c r="E23" s="149">
        <f t="shared" si="0"/>
        <v>218.64406779661016</v>
      </c>
    </row>
    <row r="24" spans="1:5" ht="16.5" customHeight="1">
      <c r="A24" s="111">
        <v>2010206</v>
      </c>
      <c r="B24" s="111" t="s">
        <v>133</v>
      </c>
      <c r="C24" s="132">
        <v>26</v>
      </c>
      <c r="D24" s="132">
        <v>126</v>
      </c>
      <c r="E24" s="149">
        <f t="shared" si="0"/>
        <v>20.634920634920633</v>
      </c>
    </row>
    <row r="25" spans="1:5" ht="16.5" customHeight="1">
      <c r="A25" s="111">
        <v>2010250</v>
      </c>
      <c r="B25" s="111" t="s">
        <v>128</v>
      </c>
      <c r="C25" s="132">
        <v>0</v>
      </c>
      <c r="D25" s="132">
        <v>14</v>
      </c>
      <c r="E25" s="149">
        <f t="shared" si="0"/>
        <v>0</v>
      </c>
    </row>
    <row r="26" spans="1:5" ht="16.5" customHeight="1">
      <c r="A26" s="111">
        <v>2010299</v>
      </c>
      <c r="B26" s="111" t="s">
        <v>134</v>
      </c>
      <c r="C26" s="132">
        <v>458</v>
      </c>
      <c r="D26" s="132">
        <v>572</v>
      </c>
      <c r="E26" s="149">
        <f t="shared" si="0"/>
        <v>80.06993006993007</v>
      </c>
    </row>
    <row r="27" spans="1:5" ht="16.5" customHeight="1">
      <c r="A27" s="111">
        <v>20103</v>
      </c>
      <c r="B27" s="110" t="s">
        <v>135</v>
      </c>
      <c r="C27" s="132">
        <f>SUM(C28:C37)</f>
        <v>332261</v>
      </c>
      <c r="D27" s="132">
        <v>302074</v>
      </c>
      <c r="E27" s="149">
        <f t="shared" si="0"/>
        <v>109.99324668789767</v>
      </c>
    </row>
    <row r="28" spans="1:5" ht="16.5" customHeight="1">
      <c r="A28" s="111">
        <v>2010301</v>
      </c>
      <c r="B28" s="111" t="s">
        <v>119</v>
      </c>
      <c r="C28" s="132">
        <v>234062</v>
      </c>
      <c r="D28" s="132">
        <v>166811</v>
      </c>
      <c r="E28" s="149">
        <f t="shared" si="0"/>
        <v>140.31568661539106</v>
      </c>
    </row>
    <row r="29" spans="1:5" ht="16.5" customHeight="1">
      <c r="A29" s="111">
        <v>2010302</v>
      </c>
      <c r="B29" s="111" t="s">
        <v>120</v>
      </c>
      <c r="C29" s="132">
        <v>38575</v>
      </c>
      <c r="D29" s="132">
        <v>42629</v>
      </c>
      <c r="E29" s="149">
        <f t="shared" si="0"/>
        <v>90.49004199019447</v>
      </c>
    </row>
    <row r="30" spans="1:5" ht="16.5" customHeight="1">
      <c r="A30" s="111">
        <v>2010303</v>
      </c>
      <c r="B30" s="111" t="s">
        <v>121</v>
      </c>
      <c r="C30" s="132">
        <v>2055</v>
      </c>
      <c r="D30" s="132">
        <v>3705</v>
      </c>
      <c r="E30" s="149">
        <f t="shared" si="0"/>
        <v>55.465587044534416</v>
      </c>
    </row>
    <row r="31" spans="1:5" ht="16.5" customHeight="1">
      <c r="A31" s="111">
        <v>2010304</v>
      </c>
      <c r="B31" s="111" t="s">
        <v>136</v>
      </c>
      <c r="C31" s="132">
        <v>0</v>
      </c>
      <c r="D31" s="132">
        <v>0</v>
      </c>
      <c r="E31" s="149" t="e">
        <f t="shared" si="0"/>
        <v>#DIV/0!</v>
      </c>
    </row>
    <row r="32" spans="1:5" ht="16.5" customHeight="1">
      <c r="A32" s="111">
        <v>2010305</v>
      </c>
      <c r="B32" s="111" t="s">
        <v>137</v>
      </c>
      <c r="C32" s="132">
        <v>821</v>
      </c>
      <c r="D32" s="132">
        <v>631</v>
      </c>
      <c r="E32" s="149">
        <f t="shared" si="0"/>
        <v>130.1109350237718</v>
      </c>
    </row>
    <row r="33" spans="1:5" ht="16.5" customHeight="1">
      <c r="A33" s="111">
        <v>2010306</v>
      </c>
      <c r="B33" s="111" t="s">
        <v>138</v>
      </c>
      <c r="C33" s="132">
        <v>2207</v>
      </c>
      <c r="D33" s="132">
        <v>3633</v>
      </c>
      <c r="E33" s="149">
        <f t="shared" si="0"/>
        <v>60.74869254060006</v>
      </c>
    </row>
    <row r="34" spans="1:5" ht="16.5" customHeight="1">
      <c r="A34" s="111">
        <v>2010308</v>
      </c>
      <c r="B34" s="111" t="s">
        <v>139</v>
      </c>
      <c r="C34" s="132">
        <v>9858</v>
      </c>
      <c r="D34" s="132">
        <v>9806</v>
      </c>
      <c r="E34" s="149">
        <f t="shared" si="0"/>
        <v>100.53028757903324</v>
      </c>
    </row>
    <row r="35" spans="1:5" ht="16.5" customHeight="1">
      <c r="A35" s="111">
        <v>2010309</v>
      </c>
      <c r="B35" s="111" t="s">
        <v>140</v>
      </c>
      <c r="C35" s="132">
        <v>0</v>
      </c>
      <c r="D35" s="132">
        <v>0</v>
      </c>
      <c r="E35" s="149" t="e">
        <f t="shared" si="0"/>
        <v>#DIV/0!</v>
      </c>
    </row>
    <row r="36" spans="1:5" ht="16.5" customHeight="1">
      <c r="A36" s="111">
        <v>2010350</v>
      </c>
      <c r="B36" s="111" t="s">
        <v>128</v>
      </c>
      <c r="C36" s="132">
        <v>5142</v>
      </c>
      <c r="D36" s="132">
        <v>4651</v>
      </c>
      <c r="E36" s="149">
        <f t="shared" si="0"/>
        <v>110.55686949043218</v>
      </c>
    </row>
    <row r="37" spans="1:5" ht="16.5" customHeight="1">
      <c r="A37" s="111">
        <v>2010399</v>
      </c>
      <c r="B37" s="111" t="s">
        <v>141</v>
      </c>
      <c r="C37" s="132">
        <v>39541</v>
      </c>
      <c r="D37" s="132">
        <v>70208</v>
      </c>
      <c r="E37" s="149">
        <f t="shared" si="0"/>
        <v>56.319792616226074</v>
      </c>
    </row>
    <row r="38" spans="1:5" ht="16.5" customHeight="1">
      <c r="A38" s="111">
        <v>20104</v>
      </c>
      <c r="B38" s="110" t="s">
        <v>142</v>
      </c>
      <c r="C38" s="132">
        <f>SUM(C39:C48)</f>
        <v>22394</v>
      </c>
      <c r="D38" s="132">
        <v>25211</v>
      </c>
      <c r="E38" s="149">
        <f t="shared" si="0"/>
        <v>88.82630597754948</v>
      </c>
    </row>
    <row r="39" spans="1:5" ht="16.5" customHeight="1">
      <c r="A39" s="111">
        <v>2010401</v>
      </c>
      <c r="B39" s="111" t="s">
        <v>119</v>
      </c>
      <c r="C39" s="132">
        <v>10503</v>
      </c>
      <c r="D39" s="132">
        <v>8362</v>
      </c>
      <c r="E39" s="149">
        <f t="shared" si="0"/>
        <v>125.60392250657738</v>
      </c>
    </row>
    <row r="40" spans="1:5" ht="16.5" customHeight="1">
      <c r="A40" s="111">
        <v>2010402</v>
      </c>
      <c r="B40" s="111" t="s">
        <v>120</v>
      </c>
      <c r="C40" s="132">
        <v>979</v>
      </c>
      <c r="D40" s="132">
        <v>1269</v>
      </c>
      <c r="E40" s="149">
        <f t="shared" si="0"/>
        <v>77.14736012608353</v>
      </c>
    </row>
    <row r="41" spans="1:5" ht="16.5" customHeight="1">
      <c r="A41" s="111">
        <v>2010403</v>
      </c>
      <c r="B41" s="111" t="s">
        <v>121</v>
      </c>
      <c r="C41" s="132">
        <v>99</v>
      </c>
      <c r="D41" s="132">
        <v>139</v>
      </c>
      <c r="E41" s="149">
        <f t="shared" si="0"/>
        <v>71.22302158273382</v>
      </c>
    </row>
    <row r="42" spans="1:5" ht="16.5" customHeight="1">
      <c r="A42" s="111">
        <v>2010404</v>
      </c>
      <c r="B42" s="111" t="s">
        <v>143</v>
      </c>
      <c r="C42" s="132">
        <v>60</v>
      </c>
      <c r="D42" s="132">
        <v>98</v>
      </c>
      <c r="E42" s="149">
        <f t="shared" si="0"/>
        <v>61.224489795918366</v>
      </c>
    </row>
    <row r="43" spans="1:5" ht="16.5" customHeight="1">
      <c r="A43" s="111">
        <v>2010405</v>
      </c>
      <c r="B43" s="111" t="s">
        <v>144</v>
      </c>
      <c r="C43" s="132">
        <v>106</v>
      </c>
      <c r="D43" s="132">
        <v>0</v>
      </c>
      <c r="E43" s="149" t="e">
        <f t="shared" si="0"/>
        <v>#DIV/0!</v>
      </c>
    </row>
    <row r="44" spans="1:5" ht="16.5" customHeight="1">
      <c r="A44" s="111">
        <v>2010406</v>
      </c>
      <c r="B44" s="111" t="s">
        <v>145</v>
      </c>
      <c r="C44" s="132">
        <v>23</v>
      </c>
      <c r="D44" s="132">
        <v>145</v>
      </c>
      <c r="E44" s="149">
        <f t="shared" si="0"/>
        <v>15.862068965517242</v>
      </c>
    </row>
    <row r="45" spans="1:5" ht="16.5" customHeight="1">
      <c r="A45" s="111">
        <v>2010407</v>
      </c>
      <c r="B45" s="111" t="s">
        <v>146</v>
      </c>
      <c r="C45" s="132">
        <v>271</v>
      </c>
      <c r="D45" s="132">
        <v>433</v>
      </c>
      <c r="E45" s="149">
        <f t="shared" si="0"/>
        <v>62.586605080831404</v>
      </c>
    </row>
    <row r="46" spans="1:5" ht="16.5" customHeight="1">
      <c r="A46" s="111">
        <v>2010408</v>
      </c>
      <c r="B46" s="111" t="s">
        <v>147</v>
      </c>
      <c r="C46" s="132">
        <v>323</v>
      </c>
      <c r="D46" s="132">
        <v>77</v>
      </c>
      <c r="E46" s="149">
        <f t="shared" si="0"/>
        <v>419.4805194805195</v>
      </c>
    </row>
    <row r="47" spans="1:5" ht="16.5" customHeight="1">
      <c r="A47" s="111">
        <v>2010450</v>
      </c>
      <c r="B47" s="111" t="s">
        <v>128</v>
      </c>
      <c r="C47" s="132">
        <v>399</v>
      </c>
      <c r="D47" s="132">
        <v>301</v>
      </c>
      <c r="E47" s="149">
        <f t="shared" si="0"/>
        <v>132.5581395348837</v>
      </c>
    </row>
    <row r="48" spans="1:5" ht="16.5" customHeight="1">
      <c r="A48" s="111">
        <v>2010499</v>
      </c>
      <c r="B48" s="111" t="s">
        <v>148</v>
      </c>
      <c r="C48" s="132">
        <v>9631</v>
      </c>
      <c r="D48" s="132">
        <v>14387</v>
      </c>
      <c r="E48" s="149">
        <f t="shared" si="0"/>
        <v>66.9423785361785</v>
      </c>
    </row>
    <row r="49" spans="1:5" ht="16.5" customHeight="1">
      <c r="A49" s="111">
        <v>20105</v>
      </c>
      <c r="B49" s="110" t="s">
        <v>149</v>
      </c>
      <c r="C49" s="132">
        <f>SUM(C50:C59)</f>
        <v>7310</v>
      </c>
      <c r="D49" s="132">
        <v>7723</v>
      </c>
      <c r="E49" s="149">
        <f t="shared" si="0"/>
        <v>94.65233717467305</v>
      </c>
    </row>
    <row r="50" spans="1:5" ht="16.5" customHeight="1">
      <c r="A50" s="111">
        <v>2010501</v>
      </c>
      <c r="B50" s="111" t="s">
        <v>119</v>
      </c>
      <c r="C50" s="132">
        <v>3646</v>
      </c>
      <c r="D50" s="132">
        <v>3184</v>
      </c>
      <c r="E50" s="149">
        <f t="shared" si="0"/>
        <v>114.51005025125629</v>
      </c>
    </row>
    <row r="51" spans="1:5" ht="16.5" customHeight="1">
      <c r="A51" s="111">
        <v>2010502</v>
      </c>
      <c r="B51" s="111" t="s">
        <v>120</v>
      </c>
      <c r="C51" s="132">
        <v>880</v>
      </c>
      <c r="D51" s="132">
        <v>1301</v>
      </c>
      <c r="E51" s="149">
        <f t="shared" si="0"/>
        <v>67.6402767102229</v>
      </c>
    </row>
    <row r="52" spans="1:5" ht="16.5" customHeight="1">
      <c r="A52" s="111">
        <v>2010503</v>
      </c>
      <c r="B52" s="111" t="s">
        <v>121</v>
      </c>
      <c r="C52" s="132">
        <v>0</v>
      </c>
      <c r="D52" s="132">
        <v>0</v>
      </c>
      <c r="E52" s="149" t="e">
        <f t="shared" si="0"/>
        <v>#DIV/0!</v>
      </c>
    </row>
    <row r="53" spans="1:5" ht="16.5" customHeight="1">
      <c r="A53" s="111">
        <v>2010504</v>
      </c>
      <c r="B53" s="111" t="s">
        <v>150</v>
      </c>
      <c r="C53" s="132">
        <v>6</v>
      </c>
      <c r="D53" s="132">
        <v>5</v>
      </c>
      <c r="E53" s="149">
        <f t="shared" si="0"/>
        <v>120</v>
      </c>
    </row>
    <row r="54" spans="1:5" ht="16.5" customHeight="1">
      <c r="A54" s="111">
        <v>2010505</v>
      </c>
      <c r="B54" s="111" t="s">
        <v>151</v>
      </c>
      <c r="C54" s="132">
        <v>935</v>
      </c>
      <c r="D54" s="132">
        <v>651</v>
      </c>
      <c r="E54" s="149">
        <f t="shared" si="0"/>
        <v>143.62519201228878</v>
      </c>
    </row>
    <row r="55" spans="1:5" ht="16.5" customHeight="1">
      <c r="A55" s="111">
        <v>2010506</v>
      </c>
      <c r="B55" s="111" t="s">
        <v>152</v>
      </c>
      <c r="C55" s="132">
        <v>5</v>
      </c>
      <c r="D55" s="132">
        <v>6</v>
      </c>
      <c r="E55" s="149">
        <f t="shared" si="0"/>
        <v>83.33333333333334</v>
      </c>
    </row>
    <row r="56" spans="1:5" ht="16.5" customHeight="1">
      <c r="A56" s="111">
        <v>2010507</v>
      </c>
      <c r="B56" s="111" t="s">
        <v>153</v>
      </c>
      <c r="C56" s="132">
        <v>261</v>
      </c>
      <c r="D56" s="132">
        <v>1070</v>
      </c>
      <c r="E56" s="149">
        <f t="shared" si="0"/>
        <v>24.39252336448598</v>
      </c>
    </row>
    <row r="57" spans="1:5" ht="16.5" customHeight="1">
      <c r="A57" s="111">
        <v>2010508</v>
      </c>
      <c r="B57" s="111" t="s">
        <v>154</v>
      </c>
      <c r="C57" s="132">
        <v>528</v>
      </c>
      <c r="D57" s="132">
        <v>158</v>
      </c>
      <c r="E57" s="149">
        <f t="shared" si="0"/>
        <v>334.17721518987344</v>
      </c>
    </row>
    <row r="58" spans="1:5" ht="16.5" customHeight="1">
      <c r="A58" s="111">
        <v>2010550</v>
      </c>
      <c r="B58" s="111" t="s">
        <v>128</v>
      </c>
      <c r="C58" s="132">
        <v>13</v>
      </c>
      <c r="D58" s="132">
        <v>8</v>
      </c>
      <c r="E58" s="149">
        <f t="shared" si="0"/>
        <v>162.5</v>
      </c>
    </row>
    <row r="59" spans="1:5" ht="16.5" customHeight="1">
      <c r="A59" s="111">
        <v>2010599</v>
      </c>
      <c r="B59" s="111" t="s">
        <v>155</v>
      </c>
      <c r="C59" s="132">
        <v>1036</v>
      </c>
      <c r="D59" s="132">
        <v>1340</v>
      </c>
      <c r="E59" s="149">
        <f t="shared" si="0"/>
        <v>77.31343283582089</v>
      </c>
    </row>
    <row r="60" spans="1:5" ht="16.5" customHeight="1">
      <c r="A60" s="111">
        <v>20106</v>
      </c>
      <c r="B60" s="110" t="s">
        <v>156</v>
      </c>
      <c r="C60" s="132">
        <f>SUM(C61:C70)</f>
        <v>34461</v>
      </c>
      <c r="D60" s="132">
        <v>31329</v>
      </c>
      <c r="E60" s="149">
        <f t="shared" si="0"/>
        <v>109.99712726228094</v>
      </c>
    </row>
    <row r="61" spans="1:5" ht="16.5" customHeight="1">
      <c r="A61" s="111">
        <v>2010601</v>
      </c>
      <c r="B61" s="111" t="s">
        <v>119</v>
      </c>
      <c r="C61" s="132">
        <v>18285</v>
      </c>
      <c r="D61" s="132">
        <v>17043</v>
      </c>
      <c r="E61" s="149">
        <f t="shared" si="0"/>
        <v>107.28744939271255</v>
      </c>
    </row>
    <row r="62" spans="1:5" ht="16.5" customHeight="1">
      <c r="A62" s="111">
        <v>2010602</v>
      </c>
      <c r="B62" s="111" t="s">
        <v>120</v>
      </c>
      <c r="C62" s="132">
        <v>3961</v>
      </c>
      <c r="D62" s="132">
        <v>3704</v>
      </c>
      <c r="E62" s="149">
        <f t="shared" si="0"/>
        <v>106.93844492440606</v>
      </c>
    </row>
    <row r="63" spans="1:5" ht="16.5" customHeight="1">
      <c r="A63" s="111">
        <v>2010603</v>
      </c>
      <c r="B63" s="111" t="s">
        <v>121</v>
      </c>
      <c r="C63" s="132">
        <v>36</v>
      </c>
      <c r="D63" s="132">
        <v>64</v>
      </c>
      <c r="E63" s="149">
        <f t="shared" si="0"/>
        <v>56.25</v>
      </c>
    </row>
    <row r="64" spans="1:5" ht="16.5" customHeight="1">
      <c r="A64" s="111">
        <v>2010604</v>
      </c>
      <c r="B64" s="111" t="s">
        <v>157</v>
      </c>
      <c r="C64" s="132">
        <v>169</v>
      </c>
      <c r="D64" s="132">
        <v>47</v>
      </c>
      <c r="E64" s="149">
        <f t="shared" si="0"/>
        <v>359.5744680851064</v>
      </c>
    </row>
    <row r="65" spans="1:5" ht="16.5" customHeight="1">
      <c r="A65" s="111">
        <v>2010605</v>
      </c>
      <c r="B65" s="111" t="s">
        <v>158</v>
      </c>
      <c r="C65" s="132">
        <v>351</v>
      </c>
      <c r="D65" s="132">
        <v>363</v>
      </c>
      <c r="E65" s="149">
        <f t="shared" si="0"/>
        <v>96.69421487603306</v>
      </c>
    </row>
    <row r="66" spans="1:5" ht="16.5" customHeight="1">
      <c r="A66" s="111">
        <v>2010606</v>
      </c>
      <c r="B66" s="111" t="s">
        <v>159</v>
      </c>
      <c r="C66" s="132">
        <v>38</v>
      </c>
      <c r="D66" s="132">
        <v>1</v>
      </c>
      <c r="E66" s="149">
        <f t="shared" si="0"/>
        <v>3800</v>
      </c>
    </row>
    <row r="67" spans="1:5" ht="16.5" customHeight="1">
      <c r="A67" s="111">
        <v>2010607</v>
      </c>
      <c r="B67" s="111" t="s">
        <v>160</v>
      </c>
      <c r="C67" s="132">
        <v>613</v>
      </c>
      <c r="D67" s="132">
        <v>802</v>
      </c>
      <c r="E67" s="149">
        <f t="shared" si="0"/>
        <v>76.43391521197007</v>
      </c>
    </row>
    <row r="68" spans="1:5" ht="16.5" customHeight="1">
      <c r="A68" s="111">
        <v>2010608</v>
      </c>
      <c r="B68" s="111" t="s">
        <v>161</v>
      </c>
      <c r="C68" s="132">
        <v>2418</v>
      </c>
      <c r="D68" s="132">
        <v>2184</v>
      </c>
      <c r="E68" s="149">
        <f t="shared" si="0"/>
        <v>110.71428571428572</v>
      </c>
    </row>
    <row r="69" spans="1:5" ht="16.5" customHeight="1">
      <c r="A69" s="111">
        <v>2010650</v>
      </c>
      <c r="B69" s="111" t="s">
        <v>128</v>
      </c>
      <c r="C69" s="132">
        <v>100</v>
      </c>
      <c r="D69" s="132">
        <v>35</v>
      </c>
      <c r="E69" s="149">
        <f t="shared" si="0"/>
        <v>285.7142857142857</v>
      </c>
    </row>
    <row r="70" spans="1:5" ht="16.5" customHeight="1">
      <c r="A70" s="111">
        <v>2010699</v>
      </c>
      <c r="B70" s="111" t="s">
        <v>162</v>
      </c>
      <c r="C70" s="132">
        <v>8490</v>
      </c>
      <c r="D70" s="132">
        <v>7086</v>
      </c>
      <c r="E70" s="149">
        <f aca="true" t="shared" si="1" ref="E70:E133">C70/D70*100</f>
        <v>119.81371718882303</v>
      </c>
    </row>
    <row r="71" spans="1:5" ht="16.5" customHeight="1">
      <c r="A71" s="111">
        <v>20107</v>
      </c>
      <c r="B71" s="110" t="s">
        <v>163</v>
      </c>
      <c r="C71" s="132">
        <f>SUM(C72:C78)</f>
        <v>56754</v>
      </c>
      <c r="D71" s="132">
        <v>51740</v>
      </c>
      <c r="E71" s="149">
        <f t="shared" si="1"/>
        <v>109.69076149980673</v>
      </c>
    </row>
    <row r="72" spans="1:5" ht="16.5" customHeight="1">
      <c r="A72" s="111">
        <v>2010701</v>
      </c>
      <c r="B72" s="111" t="s">
        <v>119</v>
      </c>
      <c r="C72" s="132">
        <v>7668</v>
      </c>
      <c r="D72" s="132">
        <v>7390</v>
      </c>
      <c r="E72" s="149">
        <f t="shared" si="1"/>
        <v>103.76184032476318</v>
      </c>
    </row>
    <row r="73" spans="1:5" ht="16.5" customHeight="1">
      <c r="A73" s="111">
        <v>2010702</v>
      </c>
      <c r="B73" s="111" t="s">
        <v>120</v>
      </c>
      <c r="C73" s="132">
        <v>7929</v>
      </c>
      <c r="D73" s="132">
        <v>4665</v>
      </c>
      <c r="E73" s="149">
        <f t="shared" si="1"/>
        <v>169.967845659164</v>
      </c>
    </row>
    <row r="74" spans="1:5" ht="16.5" customHeight="1">
      <c r="A74" s="111">
        <v>2010703</v>
      </c>
      <c r="B74" s="111" t="s">
        <v>121</v>
      </c>
      <c r="C74" s="132">
        <v>0</v>
      </c>
      <c r="D74" s="132">
        <v>83</v>
      </c>
      <c r="E74" s="149">
        <f t="shared" si="1"/>
        <v>0</v>
      </c>
    </row>
    <row r="75" spans="1:5" ht="16.5" customHeight="1">
      <c r="A75" s="111">
        <v>2010709</v>
      </c>
      <c r="B75" s="111" t="s">
        <v>160</v>
      </c>
      <c r="C75" s="132">
        <v>299</v>
      </c>
      <c r="D75" s="132">
        <v>372</v>
      </c>
      <c r="E75" s="149">
        <f t="shared" si="1"/>
        <v>80.3763440860215</v>
      </c>
    </row>
    <row r="76" spans="1:5" ht="16.5" customHeight="1">
      <c r="A76" s="111">
        <v>2010710</v>
      </c>
      <c r="B76" s="111" t="s">
        <v>164</v>
      </c>
      <c r="C76" s="132">
        <v>4438</v>
      </c>
      <c r="D76" s="132">
        <v>5225</v>
      </c>
      <c r="E76" s="149">
        <f t="shared" si="1"/>
        <v>84.9377990430622</v>
      </c>
    </row>
    <row r="77" spans="1:5" ht="16.5" customHeight="1">
      <c r="A77" s="111">
        <v>2010750</v>
      </c>
      <c r="B77" s="111" t="s">
        <v>128</v>
      </c>
      <c r="C77" s="132">
        <v>0</v>
      </c>
      <c r="D77" s="132">
        <v>0</v>
      </c>
      <c r="E77" s="149" t="e">
        <f t="shared" si="1"/>
        <v>#DIV/0!</v>
      </c>
    </row>
    <row r="78" spans="1:5" ht="16.5" customHeight="1">
      <c r="A78" s="111">
        <v>2010799</v>
      </c>
      <c r="B78" s="111" t="s">
        <v>165</v>
      </c>
      <c r="C78" s="132">
        <v>36420</v>
      </c>
      <c r="D78" s="132">
        <v>34005</v>
      </c>
      <c r="E78" s="149">
        <f t="shared" si="1"/>
        <v>107.10189677988531</v>
      </c>
    </row>
    <row r="79" spans="1:5" ht="16.5" customHeight="1">
      <c r="A79" s="111">
        <v>20108</v>
      </c>
      <c r="B79" s="110" t="s">
        <v>166</v>
      </c>
      <c r="C79" s="132">
        <f>SUM(C80:C87)</f>
        <v>9247</v>
      </c>
      <c r="D79" s="132">
        <v>8330</v>
      </c>
      <c r="E79" s="149">
        <f t="shared" si="1"/>
        <v>111.00840336134455</v>
      </c>
    </row>
    <row r="80" spans="1:5" ht="16.5" customHeight="1">
      <c r="A80" s="111">
        <v>2010801</v>
      </c>
      <c r="B80" s="111" t="s">
        <v>119</v>
      </c>
      <c r="C80" s="132">
        <v>5873</v>
      </c>
      <c r="D80" s="132">
        <v>4966</v>
      </c>
      <c r="E80" s="149">
        <f t="shared" si="1"/>
        <v>118.26419653644784</v>
      </c>
    </row>
    <row r="81" spans="1:5" ht="16.5" customHeight="1">
      <c r="A81" s="111">
        <v>2010802</v>
      </c>
      <c r="B81" s="111" t="s">
        <v>120</v>
      </c>
      <c r="C81" s="132">
        <v>534</v>
      </c>
      <c r="D81" s="132">
        <v>335</v>
      </c>
      <c r="E81" s="149">
        <f t="shared" si="1"/>
        <v>159.40298507462686</v>
      </c>
    </row>
    <row r="82" spans="1:5" ht="16.5" customHeight="1">
      <c r="A82" s="111">
        <v>2010803</v>
      </c>
      <c r="B82" s="111" t="s">
        <v>121</v>
      </c>
      <c r="C82" s="132">
        <v>0</v>
      </c>
      <c r="D82" s="132">
        <v>1</v>
      </c>
      <c r="E82" s="149">
        <f t="shared" si="1"/>
        <v>0</v>
      </c>
    </row>
    <row r="83" spans="1:5" ht="16.5" customHeight="1">
      <c r="A83" s="111">
        <v>2010804</v>
      </c>
      <c r="B83" s="111" t="s">
        <v>167</v>
      </c>
      <c r="C83" s="132">
        <v>1493</v>
      </c>
      <c r="D83" s="132">
        <v>1756</v>
      </c>
      <c r="E83" s="149">
        <f t="shared" si="1"/>
        <v>85.02277904328018</v>
      </c>
    </row>
    <row r="84" spans="1:5" ht="16.5" customHeight="1">
      <c r="A84" s="111">
        <v>2010805</v>
      </c>
      <c r="B84" s="111" t="s">
        <v>168</v>
      </c>
      <c r="C84" s="132">
        <v>1</v>
      </c>
      <c r="D84" s="132">
        <v>20</v>
      </c>
      <c r="E84" s="149">
        <f t="shared" si="1"/>
        <v>5</v>
      </c>
    </row>
    <row r="85" spans="1:5" ht="16.5" customHeight="1">
      <c r="A85" s="111">
        <v>2010806</v>
      </c>
      <c r="B85" s="111" t="s">
        <v>160</v>
      </c>
      <c r="C85" s="132">
        <v>11</v>
      </c>
      <c r="D85" s="132">
        <v>5</v>
      </c>
      <c r="E85" s="149">
        <f t="shared" si="1"/>
        <v>220.00000000000003</v>
      </c>
    </row>
    <row r="86" spans="1:5" ht="16.5" customHeight="1">
      <c r="A86" s="111">
        <v>2010850</v>
      </c>
      <c r="B86" s="111" t="s">
        <v>128</v>
      </c>
      <c r="C86" s="132">
        <v>536</v>
      </c>
      <c r="D86" s="132">
        <v>369</v>
      </c>
      <c r="E86" s="149">
        <f t="shared" si="1"/>
        <v>145.25745257452573</v>
      </c>
    </row>
    <row r="87" spans="1:5" ht="16.5" customHeight="1">
      <c r="A87" s="111">
        <v>2010899</v>
      </c>
      <c r="B87" s="111" t="s">
        <v>169</v>
      </c>
      <c r="C87" s="132">
        <v>799</v>
      </c>
      <c r="D87" s="132">
        <v>878</v>
      </c>
      <c r="E87" s="149">
        <f t="shared" si="1"/>
        <v>91.00227790432803</v>
      </c>
    </row>
    <row r="88" spans="1:5" ht="16.5" customHeight="1">
      <c r="A88" s="111">
        <v>20109</v>
      </c>
      <c r="B88" s="110" t="s">
        <v>170</v>
      </c>
      <c r="C88" s="132">
        <f>SUM(C89:C100)</f>
        <v>350</v>
      </c>
      <c r="D88" s="132">
        <v>41</v>
      </c>
      <c r="E88" s="149">
        <f t="shared" si="1"/>
        <v>853.6585365853659</v>
      </c>
    </row>
    <row r="89" spans="1:5" ht="16.5" customHeight="1">
      <c r="A89" s="111">
        <v>2010901</v>
      </c>
      <c r="B89" s="111" t="s">
        <v>119</v>
      </c>
      <c r="C89" s="132">
        <v>350</v>
      </c>
      <c r="D89" s="132">
        <v>1</v>
      </c>
      <c r="E89" s="149">
        <f t="shared" si="1"/>
        <v>35000</v>
      </c>
    </row>
    <row r="90" spans="1:5" ht="16.5" customHeight="1">
      <c r="A90" s="111">
        <v>2010902</v>
      </c>
      <c r="B90" s="111" t="s">
        <v>120</v>
      </c>
      <c r="C90" s="132">
        <v>0</v>
      </c>
      <c r="D90" s="132">
        <v>0</v>
      </c>
      <c r="E90" s="149" t="e">
        <f t="shared" si="1"/>
        <v>#DIV/0!</v>
      </c>
    </row>
    <row r="91" spans="1:5" ht="16.5" customHeight="1">
      <c r="A91" s="111">
        <v>2010903</v>
      </c>
      <c r="B91" s="111" t="s">
        <v>121</v>
      </c>
      <c r="C91" s="132">
        <v>0</v>
      </c>
      <c r="D91" s="132">
        <v>0</v>
      </c>
      <c r="E91" s="149" t="e">
        <f t="shared" si="1"/>
        <v>#DIV/0!</v>
      </c>
    </row>
    <row r="92" spans="1:5" ht="16.5" customHeight="1">
      <c r="A92" s="111">
        <v>2010905</v>
      </c>
      <c r="B92" s="111" t="s">
        <v>171</v>
      </c>
      <c r="C92" s="132">
        <v>0</v>
      </c>
      <c r="D92" s="132">
        <v>0</v>
      </c>
      <c r="E92" s="149" t="e">
        <f t="shared" si="1"/>
        <v>#DIV/0!</v>
      </c>
    </row>
    <row r="93" spans="1:5" ht="16.5" customHeight="1">
      <c r="A93" s="111">
        <v>2010907</v>
      </c>
      <c r="B93" s="111" t="s">
        <v>172</v>
      </c>
      <c r="C93" s="132">
        <v>0</v>
      </c>
      <c r="D93" s="132">
        <v>0</v>
      </c>
      <c r="E93" s="149" t="e">
        <f t="shared" si="1"/>
        <v>#DIV/0!</v>
      </c>
    </row>
    <row r="94" spans="1:5" ht="16.5" customHeight="1">
      <c r="A94" s="111">
        <v>2010908</v>
      </c>
      <c r="B94" s="111" t="s">
        <v>160</v>
      </c>
      <c r="C94" s="132">
        <v>0</v>
      </c>
      <c r="D94" s="132">
        <v>0</v>
      </c>
      <c r="E94" s="149" t="e">
        <f t="shared" si="1"/>
        <v>#DIV/0!</v>
      </c>
    </row>
    <row r="95" spans="1:5" ht="16.5" customHeight="1">
      <c r="A95" s="111">
        <v>2010909</v>
      </c>
      <c r="B95" s="111" t="s">
        <v>173</v>
      </c>
      <c r="C95" s="132">
        <v>0</v>
      </c>
      <c r="D95" s="132">
        <v>0</v>
      </c>
      <c r="E95" s="149" t="e">
        <f t="shared" si="1"/>
        <v>#DIV/0!</v>
      </c>
    </row>
    <row r="96" spans="1:5" ht="16.5" customHeight="1">
      <c r="A96" s="111">
        <v>2010910</v>
      </c>
      <c r="B96" s="111" t="s">
        <v>174</v>
      </c>
      <c r="C96" s="132">
        <v>0</v>
      </c>
      <c r="D96" s="132">
        <v>0</v>
      </c>
      <c r="E96" s="149" t="e">
        <f t="shared" si="1"/>
        <v>#DIV/0!</v>
      </c>
    </row>
    <row r="97" spans="1:5" ht="16.5" customHeight="1">
      <c r="A97" s="111">
        <v>2010911</v>
      </c>
      <c r="B97" s="111" t="s">
        <v>175</v>
      </c>
      <c r="C97" s="132">
        <v>0</v>
      </c>
      <c r="D97" s="132">
        <v>0</v>
      </c>
      <c r="E97" s="149" t="e">
        <f t="shared" si="1"/>
        <v>#DIV/0!</v>
      </c>
    </row>
    <row r="98" spans="1:5" ht="16.5" customHeight="1">
      <c r="A98" s="111">
        <v>2010912</v>
      </c>
      <c r="B98" s="111" t="s">
        <v>176</v>
      </c>
      <c r="C98" s="132">
        <v>0</v>
      </c>
      <c r="D98" s="132">
        <v>40</v>
      </c>
      <c r="E98" s="149">
        <f t="shared" si="1"/>
        <v>0</v>
      </c>
    </row>
    <row r="99" spans="1:5" ht="16.5" customHeight="1">
      <c r="A99" s="111">
        <v>2010950</v>
      </c>
      <c r="B99" s="111" t="s">
        <v>128</v>
      </c>
      <c r="C99" s="132">
        <v>0</v>
      </c>
      <c r="D99" s="132">
        <v>0</v>
      </c>
      <c r="E99" s="149" t="e">
        <f t="shared" si="1"/>
        <v>#DIV/0!</v>
      </c>
    </row>
    <row r="100" spans="1:5" ht="16.5" customHeight="1">
      <c r="A100" s="111">
        <v>2010999</v>
      </c>
      <c r="B100" s="111" t="s">
        <v>177</v>
      </c>
      <c r="C100" s="132">
        <v>0</v>
      </c>
      <c r="D100" s="132">
        <v>0</v>
      </c>
      <c r="E100" s="149" t="e">
        <f t="shared" si="1"/>
        <v>#DIV/0!</v>
      </c>
    </row>
    <row r="101" spans="1:5" ht="16.5" customHeight="1">
      <c r="A101" s="111">
        <v>20111</v>
      </c>
      <c r="B101" s="110" t="s">
        <v>178</v>
      </c>
      <c r="C101" s="132">
        <f>SUM(C102:C109)</f>
        <v>32481</v>
      </c>
      <c r="D101" s="132">
        <v>31415</v>
      </c>
      <c r="E101" s="149">
        <f t="shared" si="1"/>
        <v>103.39328346331371</v>
      </c>
    </row>
    <row r="102" spans="1:5" ht="16.5" customHeight="1">
      <c r="A102" s="111">
        <v>2011101</v>
      </c>
      <c r="B102" s="111" t="s">
        <v>119</v>
      </c>
      <c r="C102" s="132">
        <v>23683</v>
      </c>
      <c r="D102" s="132">
        <v>17517</v>
      </c>
      <c r="E102" s="149">
        <f t="shared" si="1"/>
        <v>135.2000913398413</v>
      </c>
    </row>
    <row r="103" spans="1:5" ht="16.5" customHeight="1">
      <c r="A103" s="111">
        <v>2011102</v>
      </c>
      <c r="B103" s="111" t="s">
        <v>120</v>
      </c>
      <c r="C103" s="132">
        <v>3384</v>
      </c>
      <c r="D103" s="132">
        <v>3054</v>
      </c>
      <c r="E103" s="149">
        <f t="shared" si="1"/>
        <v>110.80550098231828</v>
      </c>
    </row>
    <row r="104" spans="1:5" ht="16.5" customHeight="1">
      <c r="A104" s="111">
        <v>2011103</v>
      </c>
      <c r="B104" s="111" t="s">
        <v>121</v>
      </c>
      <c r="C104" s="132">
        <v>0</v>
      </c>
      <c r="D104" s="132">
        <v>0</v>
      </c>
      <c r="E104" s="149" t="e">
        <f t="shared" si="1"/>
        <v>#DIV/0!</v>
      </c>
    </row>
    <row r="105" spans="1:5" ht="16.5" customHeight="1">
      <c r="A105" s="111">
        <v>2011104</v>
      </c>
      <c r="B105" s="111" t="s">
        <v>179</v>
      </c>
      <c r="C105" s="132">
        <v>297</v>
      </c>
      <c r="D105" s="132">
        <v>765</v>
      </c>
      <c r="E105" s="149">
        <f t="shared" si="1"/>
        <v>38.82352941176471</v>
      </c>
    </row>
    <row r="106" spans="1:5" ht="16.5" customHeight="1">
      <c r="A106" s="111">
        <v>2011105</v>
      </c>
      <c r="B106" s="111" t="s">
        <v>180</v>
      </c>
      <c r="C106" s="132">
        <v>303</v>
      </c>
      <c r="D106" s="132">
        <v>299</v>
      </c>
      <c r="E106" s="149">
        <f t="shared" si="1"/>
        <v>101.33779264214047</v>
      </c>
    </row>
    <row r="107" spans="1:5" ht="16.5" customHeight="1">
      <c r="A107" s="111">
        <v>2011106</v>
      </c>
      <c r="B107" s="111" t="s">
        <v>181</v>
      </c>
      <c r="C107" s="132">
        <v>202</v>
      </c>
      <c r="D107" s="132">
        <v>135</v>
      </c>
      <c r="E107" s="149">
        <f t="shared" si="1"/>
        <v>149.62962962962962</v>
      </c>
    </row>
    <row r="108" spans="1:5" ht="16.5" customHeight="1">
      <c r="A108" s="111">
        <v>2011150</v>
      </c>
      <c r="B108" s="111" t="s">
        <v>128</v>
      </c>
      <c r="C108" s="132">
        <v>0</v>
      </c>
      <c r="D108" s="132">
        <v>0</v>
      </c>
      <c r="E108" s="149" t="e">
        <f t="shared" si="1"/>
        <v>#DIV/0!</v>
      </c>
    </row>
    <row r="109" spans="1:5" ht="16.5" customHeight="1">
      <c r="A109" s="111">
        <v>2011199</v>
      </c>
      <c r="B109" s="111" t="s">
        <v>182</v>
      </c>
      <c r="C109" s="132">
        <v>4612</v>
      </c>
      <c r="D109" s="132">
        <v>9645</v>
      </c>
      <c r="E109" s="149">
        <f t="shared" si="1"/>
        <v>47.81752203214101</v>
      </c>
    </row>
    <row r="110" spans="1:5" ht="16.5" customHeight="1">
      <c r="A110" s="111">
        <v>20113</v>
      </c>
      <c r="B110" s="110" t="s">
        <v>183</v>
      </c>
      <c r="C110" s="132">
        <f>SUM(C111:C120)</f>
        <v>9196</v>
      </c>
      <c r="D110" s="132">
        <v>9216</v>
      </c>
      <c r="E110" s="149">
        <f t="shared" si="1"/>
        <v>99.78298611111111</v>
      </c>
    </row>
    <row r="111" spans="1:5" ht="16.5" customHeight="1">
      <c r="A111" s="111">
        <v>2011301</v>
      </c>
      <c r="B111" s="111" t="s">
        <v>119</v>
      </c>
      <c r="C111" s="132">
        <v>5335</v>
      </c>
      <c r="D111" s="132">
        <v>4049</v>
      </c>
      <c r="E111" s="149">
        <f t="shared" si="1"/>
        <v>131.7609286243517</v>
      </c>
    </row>
    <row r="112" spans="1:5" ht="16.5" customHeight="1">
      <c r="A112" s="111">
        <v>2011302</v>
      </c>
      <c r="B112" s="111" t="s">
        <v>120</v>
      </c>
      <c r="C112" s="132">
        <v>347</v>
      </c>
      <c r="D112" s="132">
        <v>259</v>
      </c>
      <c r="E112" s="149">
        <f t="shared" si="1"/>
        <v>133.97683397683397</v>
      </c>
    </row>
    <row r="113" spans="1:5" ht="16.5" customHeight="1">
      <c r="A113" s="111">
        <v>2011303</v>
      </c>
      <c r="B113" s="111" t="s">
        <v>121</v>
      </c>
      <c r="C113" s="132">
        <v>0</v>
      </c>
      <c r="D113" s="132">
        <v>0</v>
      </c>
      <c r="E113" s="149" t="e">
        <f t="shared" si="1"/>
        <v>#DIV/0!</v>
      </c>
    </row>
    <row r="114" spans="1:5" ht="16.5" customHeight="1">
      <c r="A114" s="111">
        <v>2011304</v>
      </c>
      <c r="B114" s="111" t="s">
        <v>184</v>
      </c>
      <c r="C114" s="132">
        <v>1</v>
      </c>
      <c r="D114" s="132">
        <v>13</v>
      </c>
      <c r="E114" s="149">
        <f t="shared" si="1"/>
        <v>7.6923076923076925</v>
      </c>
    </row>
    <row r="115" spans="1:5" ht="16.5" customHeight="1">
      <c r="A115" s="111">
        <v>2011305</v>
      </c>
      <c r="B115" s="111" t="s">
        <v>185</v>
      </c>
      <c r="C115" s="132">
        <v>0</v>
      </c>
      <c r="D115" s="132">
        <v>0</v>
      </c>
      <c r="E115" s="149" t="e">
        <f t="shared" si="1"/>
        <v>#DIV/0!</v>
      </c>
    </row>
    <row r="116" spans="1:5" ht="16.5" customHeight="1">
      <c r="A116" s="111">
        <v>2011306</v>
      </c>
      <c r="B116" s="111" t="s">
        <v>186</v>
      </c>
      <c r="C116" s="132">
        <v>0</v>
      </c>
      <c r="D116" s="132">
        <v>0</v>
      </c>
      <c r="E116" s="149" t="e">
        <f t="shared" si="1"/>
        <v>#DIV/0!</v>
      </c>
    </row>
    <row r="117" spans="1:5" ht="16.5" customHeight="1">
      <c r="A117" s="111">
        <v>2011307</v>
      </c>
      <c r="B117" s="111" t="s">
        <v>187</v>
      </c>
      <c r="C117" s="132">
        <v>0</v>
      </c>
      <c r="D117" s="132">
        <v>49</v>
      </c>
      <c r="E117" s="149">
        <f t="shared" si="1"/>
        <v>0</v>
      </c>
    </row>
    <row r="118" spans="1:5" ht="16.5" customHeight="1">
      <c r="A118" s="111">
        <v>2011308</v>
      </c>
      <c r="B118" s="111" t="s">
        <v>188</v>
      </c>
      <c r="C118" s="132">
        <v>1712</v>
      </c>
      <c r="D118" s="132">
        <v>1470</v>
      </c>
      <c r="E118" s="149">
        <f t="shared" si="1"/>
        <v>116.46258503401361</v>
      </c>
    </row>
    <row r="119" spans="1:5" ht="16.5" customHeight="1">
      <c r="A119" s="111">
        <v>2011350</v>
      </c>
      <c r="B119" s="111" t="s">
        <v>128</v>
      </c>
      <c r="C119" s="132">
        <v>635</v>
      </c>
      <c r="D119" s="132">
        <v>1029</v>
      </c>
      <c r="E119" s="149">
        <f t="shared" si="1"/>
        <v>61.710398445092316</v>
      </c>
    </row>
    <row r="120" spans="1:5" ht="16.5" customHeight="1">
      <c r="A120" s="111">
        <v>2011399</v>
      </c>
      <c r="B120" s="111" t="s">
        <v>189</v>
      </c>
      <c r="C120" s="132">
        <v>1166</v>
      </c>
      <c r="D120" s="132">
        <v>2347</v>
      </c>
      <c r="E120" s="149">
        <f t="shared" si="1"/>
        <v>49.68044311887516</v>
      </c>
    </row>
    <row r="121" spans="1:5" ht="16.5" customHeight="1">
      <c r="A121" s="111">
        <v>20114</v>
      </c>
      <c r="B121" s="110" t="s">
        <v>190</v>
      </c>
      <c r="C121" s="132">
        <f>SUM(C122:C132)</f>
        <v>503</v>
      </c>
      <c r="D121" s="132">
        <v>554</v>
      </c>
      <c r="E121" s="149">
        <f t="shared" si="1"/>
        <v>90.7942238267148</v>
      </c>
    </row>
    <row r="122" spans="1:5" ht="16.5" customHeight="1">
      <c r="A122" s="111">
        <v>2011401</v>
      </c>
      <c r="B122" s="111" t="s">
        <v>119</v>
      </c>
      <c r="C122" s="132">
        <v>48</v>
      </c>
      <c r="D122" s="132">
        <v>0</v>
      </c>
      <c r="E122" s="149" t="e">
        <f t="shared" si="1"/>
        <v>#DIV/0!</v>
      </c>
    </row>
    <row r="123" spans="1:5" ht="16.5" customHeight="1">
      <c r="A123" s="111">
        <v>2011402</v>
      </c>
      <c r="B123" s="111" t="s">
        <v>120</v>
      </c>
      <c r="C123" s="132">
        <v>0</v>
      </c>
      <c r="D123" s="132">
        <v>0</v>
      </c>
      <c r="E123" s="149" t="e">
        <f t="shared" si="1"/>
        <v>#DIV/0!</v>
      </c>
    </row>
    <row r="124" spans="1:5" ht="16.5" customHeight="1">
      <c r="A124" s="111">
        <v>2011403</v>
      </c>
      <c r="B124" s="111" t="s">
        <v>121</v>
      </c>
      <c r="C124" s="132">
        <v>0</v>
      </c>
      <c r="D124" s="132">
        <v>0</v>
      </c>
      <c r="E124" s="149" t="e">
        <f t="shared" si="1"/>
        <v>#DIV/0!</v>
      </c>
    </row>
    <row r="125" spans="1:5" ht="16.5" customHeight="1">
      <c r="A125" s="111">
        <v>2011404</v>
      </c>
      <c r="B125" s="111" t="s">
        <v>191</v>
      </c>
      <c r="C125" s="132">
        <v>0</v>
      </c>
      <c r="D125" s="132">
        <v>67</v>
      </c>
      <c r="E125" s="149">
        <f t="shared" si="1"/>
        <v>0</v>
      </c>
    </row>
    <row r="126" spans="1:5" ht="16.5" customHeight="1">
      <c r="A126" s="111">
        <v>2011405</v>
      </c>
      <c r="B126" s="111" t="s">
        <v>192</v>
      </c>
      <c r="C126" s="132">
        <v>3</v>
      </c>
      <c r="D126" s="132">
        <v>31</v>
      </c>
      <c r="E126" s="149">
        <f t="shared" si="1"/>
        <v>9.67741935483871</v>
      </c>
    </row>
    <row r="127" spans="1:5" ht="16.5" customHeight="1">
      <c r="A127" s="111">
        <v>2011408</v>
      </c>
      <c r="B127" s="111" t="s">
        <v>193</v>
      </c>
      <c r="C127" s="132">
        <v>0</v>
      </c>
      <c r="D127" s="132">
        <v>0</v>
      </c>
      <c r="E127" s="149" t="e">
        <f t="shared" si="1"/>
        <v>#DIV/0!</v>
      </c>
    </row>
    <row r="128" spans="1:5" ht="16.5" customHeight="1">
      <c r="A128" s="111">
        <v>2011409</v>
      </c>
      <c r="B128" s="111" t="s">
        <v>194</v>
      </c>
      <c r="C128" s="132">
        <v>413</v>
      </c>
      <c r="D128" s="132">
        <v>83</v>
      </c>
      <c r="E128" s="149">
        <f t="shared" si="1"/>
        <v>497.5903614457831</v>
      </c>
    </row>
    <row r="129" spans="1:5" ht="16.5" customHeight="1">
      <c r="A129" s="111">
        <v>2011410</v>
      </c>
      <c r="B129" s="111" t="s">
        <v>195</v>
      </c>
      <c r="C129" s="132">
        <v>1</v>
      </c>
      <c r="D129" s="132">
        <v>19</v>
      </c>
      <c r="E129" s="149">
        <f t="shared" si="1"/>
        <v>5.263157894736842</v>
      </c>
    </row>
    <row r="130" spans="1:5" ht="16.5" customHeight="1">
      <c r="A130" s="111">
        <v>2011411</v>
      </c>
      <c r="B130" s="111" t="s">
        <v>196</v>
      </c>
      <c r="C130" s="132">
        <v>0</v>
      </c>
      <c r="D130" s="132">
        <v>5</v>
      </c>
      <c r="E130" s="149">
        <f t="shared" si="1"/>
        <v>0</v>
      </c>
    </row>
    <row r="131" spans="1:5" ht="16.5" customHeight="1">
      <c r="A131" s="111">
        <v>2011450</v>
      </c>
      <c r="B131" s="111" t="s">
        <v>128</v>
      </c>
      <c r="C131" s="132">
        <v>0</v>
      </c>
      <c r="D131" s="132">
        <v>0</v>
      </c>
      <c r="E131" s="149" t="e">
        <f t="shared" si="1"/>
        <v>#DIV/0!</v>
      </c>
    </row>
    <row r="132" spans="1:5" ht="16.5" customHeight="1">
      <c r="A132" s="111">
        <v>2011499</v>
      </c>
      <c r="B132" s="111" t="s">
        <v>197</v>
      </c>
      <c r="C132" s="132">
        <v>38</v>
      </c>
      <c r="D132" s="132">
        <v>349</v>
      </c>
      <c r="E132" s="149">
        <f t="shared" si="1"/>
        <v>10.888252148997136</v>
      </c>
    </row>
    <row r="133" spans="1:5" ht="16.5" customHeight="1">
      <c r="A133" s="111">
        <v>20123</v>
      </c>
      <c r="B133" s="110" t="s">
        <v>198</v>
      </c>
      <c r="C133" s="132">
        <f>SUM(C134:C139)</f>
        <v>1780</v>
      </c>
      <c r="D133" s="132">
        <v>1664</v>
      </c>
      <c r="E133" s="149">
        <f t="shared" si="1"/>
        <v>106.97115384615385</v>
      </c>
    </row>
    <row r="134" spans="1:5" ht="16.5" customHeight="1">
      <c r="A134" s="111">
        <v>2012301</v>
      </c>
      <c r="B134" s="111" t="s">
        <v>119</v>
      </c>
      <c r="C134" s="132">
        <v>265</v>
      </c>
      <c r="D134" s="132">
        <v>218</v>
      </c>
      <c r="E134" s="149">
        <f aca="true" t="shared" si="2" ref="E134:E197">C134/D134*100</f>
        <v>121.55963302752293</v>
      </c>
    </row>
    <row r="135" spans="1:5" ht="16.5" customHeight="1">
      <c r="A135" s="111">
        <v>2012302</v>
      </c>
      <c r="B135" s="111" t="s">
        <v>120</v>
      </c>
      <c r="C135" s="132">
        <v>57</v>
      </c>
      <c r="D135" s="132">
        <v>15</v>
      </c>
      <c r="E135" s="149">
        <f t="shared" si="2"/>
        <v>380</v>
      </c>
    </row>
    <row r="136" spans="1:5" ht="16.5" customHeight="1">
      <c r="A136" s="111">
        <v>2012303</v>
      </c>
      <c r="B136" s="111" t="s">
        <v>121</v>
      </c>
      <c r="C136" s="132">
        <v>0</v>
      </c>
      <c r="D136" s="132">
        <v>0</v>
      </c>
      <c r="E136" s="149" t="e">
        <f t="shared" si="2"/>
        <v>#DIV/0!</v>
      </c>
    </row>
    <row r="137" spans="1:5" ht="16.5" customHeight="1">
      <c r="A137" s="111">
        <v>2012304</v>
      </c>
      <c r="B137" s="111" t="s">
        <v>199</v>
      </c>
      <c r="C137" s="132">
        <v>909</v>
      </c>
      <c r="D137" s="132">
        <v>1099</v>
      </c>
      <c r="E137" s="149">
        <f t="shared" si="2"/>
        <v>82.7115559599636</v>
      </c>
    </row>
    <row r="138" spans="1:5" ht="16.5" customHeight="1">
      <c r="A138" s="111">
        <v>2012350</v>
      </c>
      <c r="B138" s="111" t="s">
        <v>128</v>
      </c>
      <c r="C138" s="132">
        <v>0</v>
      </c>
      <c r="D138" s="132">
        <v>0</v>
      </c>
      <c r="E138" s="149" t="e">
        <f t="shared" si="2"/>
        <v>#DIV/0!</v>
      </c>
    </row>
    <row r="139" spans="1:5" ht="16.5" customHeight="1">
      <c r="A139" s="111">
        <v>2012399</v>
      </c>
      <c r="B139" s="111" t="s">
        <v>200</v>
      </c>
      <c r="C139" s="132">
        <v>549</v>
      </c>
      <c r="D139" s="132">
        <v>332</v>
      </c>
      <c r="E139" s="149">
        <f t="shared" si="2"/>
        <v>165.36144578313252</v>
      </c>
    </row>
    <row r="140" spans="1:5" ht="16.5" customHeight="1">
      <c r="A140" s="111">
        <v>20125</v>
      </c>
      <c r="B140" s="110" t="s">
        <v>201</v>
      </c>
      <c r="C140" s="132">
        <f>SUM(C141:C147)</f>
        <v>192</v>
      </c>
      <c r="D140" s="132">
        <v>236</v>
      </c>
      <c r="E140" s="149">
        <f t="shared" si="2"/>
        <v>81.35593220338984</v>
      </c>
    </row>
    <row r="141" spans="1:5" ht="16.5" customHeight="1">
      <c r="A141" s="111">
        <v>2012501</v>
      </c>
      <c r="B141" s="111" t="s">
        <v>119</v>
      </c>
      <c r="C141" s="132">
        <v>99</v>
      </c>
      <c r="D141" s="132">
        <v>117</v>
      </c>
      <c r="E141" s="149">
        <f t="shared" si="2"/>
        <v>84.61538461538461</v>
      </c>
    </row>
    <row r="142" spans="1:5" ht="16.5" customHeight="1">
      <c r="A142" s="111">
        <v>2012502</v>
      </c>
      <c r="B142" s="111" t="s">
        <v>120</v>
      </c>
      <c r="C142" s="132">
        <v>17</v>
      </c>
      <c r="D142" s="132">
        <v>14</v>
      </c>
      <c r="E142" s="149">
        <f t="shared" si="2"/>
        <v>121.42857142857142</v>
      </c>
    </row>
    <row r="143" spans="1:5" ht="16.5" customHeight="1">
      <c r="A143" s="111">
        <v>2012503</v>
      </c>
      <c r="B143" s="111" t="s">
        <v>121</v>
      </c>
      <c r="C143" s="132">
        <v>0</v>
      </c>
      <c r="D143" s="132">
        <v>0</v>
      </c>
      <c r="E143" s="149" t="e">
        <f t="shared" si="2"/>
        <v>#DIV/0!</v>
      </c>
    </row>
    <row r="144" spans="1:5" ht="16.5" customHeight="1">
      <c r="A144" s="111">
        <v>2012504</v>
      </c>
      <c r="B144" s="111" t="s">
        <v>202</v>
      </c>
      <c r="C144" s="132">
        <v>0</v>
      </c>
      <c r="D144" s="132">
        <v>0</v>
      </c>
      <c r="E144" s="149" t="e">
        <f t="shared" si="2"/>
        <v>#DIV/0!</v>
      </c>
    </row>
    <row r="145" spans="1:5" ht="16.5" customHeight="1">
      <c r="A145" s="111">
        <v>2012505</v>
      </c>
      <c r="B145" s="111" t="s">
        <v>203</v>
      </c>
      <c r="C145" s="132">
        <v>10</v>
      </c>
      <c r="D145" s="132">
        <v>5</v>
      </c>
      <c r="E145" s="149">
        <f t="shared" si="2"/>
        <v>200</v>
      </c>
    </row>
    <row r="146" spans="1:5" ht="16.5" customHeight="1">
      <c r="A146" s="111">
        <v>2012550</v>
      </c>
      <c r="B146" s="111" t="s">
        <v>128</v>
      </c>
      <c r="C146" s="132">
        <v>66</v>
      </c>
      <c r="D146" s="132">
        <v>40</v>
      </c>
      <c r="E146" s="149">
        <f t="shared" si="2"/>
        <v>165</v>
      </c>
    </row>
    <row r="147" spans="1:5" ht="16.5" customHeight="1">
      <c r="A147" s="111">
        <v>2012599</v>
      </c>
      <c r="B147" s="111" t="s">
        <v>204</v>
      </c>
      <c r="C147" s="132">
        <v>0</v>
      </c>
      <c r="D147" s="132">
        <v>60</v>
      </c>
      <c r="E147" s="149">
        <f t="shared" si="2"/>
        <v>0</v>
      </c>
    </row>
    <row r="148" spans="1:5" ht="16.5" customHeight="1">
      <c r="A148" s="111">
        <v>20126</v>
      </c>
      <c r="B148" s="110" t="s">
        <v>205</v>
      </c>
      <c r="C148" s="132">
        <f>SUM(C149:C153)</f>
        <v>2854</v>
      </c>
      <c r="D148" s="132">
        <v>3017</v>
      </c>
      <c r="E148" s="149">
        <f t="shared" si="2"/>
        <v>94.59728206827975</v>
      </c>
    </row>
    <row r="149" spans="1:5" ht="16.5" customHeight="1">
      <c r="A149" s="111">
        <v>2012601</v>
      </c>
      <c r="B149" s="111" t="s">
        <v>119</v>
      </c>
      <c r="C149" s="132">
        <v>1226</v>
      </c>
      <c r="D149" s="132">
        <v>1082</v>
      </c>
      <c r="E149" s="149">
        <f t="shared" si="2"/>
        <v>113.3086876155268</v>
      </c>
    </row>
    <row r="150" spans="1:5" ht="16.5" customHeight="1">
      <c r="A150" s="111">
        <v>2012602</v>
      </c>
      <c r="B150" s="111" t="s">
        <v>120</v>
      </c>
      <c r="C150" s="132">
        <v>231</v>
      </c>
      <c r="D150" s="132">
        <v>286</v>
      </c>
      <c r="E150" s="149">
        <f t="shared" si="2"/>
        <v>80.76923076923077</v>
      </c>
    </row>
    <row r="151" spans="1:5" ht="16.5" customHeight="1">
      <c r="A151" s="111">
        <v>2012603</v>
      </c>
      <c r="B151" s="111" t="s">
        <v>121</v>
      </c>
      <c r="C151" s="132">
        <v>0</v>
      </c>
      <c r="D151" s="132">
        <v>0</v>
      </c>
      <c r="E151" s="149" t="e">
        <f t="shared" si="2"/>
        <v>#DIV/0!</v>
      </c>
    </row>
    <row r="152" spans="1:5" ht="16.5" customHeight="1">
      <c r="A152" s="111">
        <v>2012604</v>
      </c>
      <c r="B152" s="111" t="s">
        <v>206</v>
      </c>
      <c r="C152" s="132">
        <v>1059</v>
      </c>
      <c r="D152" s="132">
        <v>1104</v>
      </c>
      <c r="E152" s="149">
        <f t="shared" si="2"/>
        <v>95.92391304347827</v>
      </c>
    </row>
    <row r="153" spans="1:5" ht="16.5" customHeight="1">
      <c r="A153" s="111">
        <v>2012699</v>
      </c>
      <c r="B153" s="111" t="s">
        <v>207</v>
      </c>
      <c r="C153" s="132">
        <v>338</v>
      </c>
      <c r="D153" s="132">
        <v>545</v>
      </c>
      <c r="E153" s="149">
        <f t="shared" si="2"/>
        <v>62.018348623853214</v>
      </c>
    </row>
    <row r="154" spans="1:5" ht="16.5" customHeight="1">
      <c r="A154" s="111">
        <v>20128</v>
      </c>
      <c r="B154" s="110" t="s">
        <v>208</v>
      </c>
      <c r="C154" s="132">
        <f>SUM(C155:C160)</f>
        <v>1996</v>
      </c>
      <c r="D154" s="132">
        <v>1502</v>
      </c>
      <c r="E154" s="149">
        <f t="shared" si="2"/>
        <v>132.8894806924101</v>
      </c>
    </row>
    <row r="155" spans="1:5" ht="16.5" customHeight="1">
      <c r="A155" s="111">
        <v>2012801</v>
      </c>
      <c r="B155" s="111" t="s">
        <v>119</v>
      </c>
      <c r="C155" s="132">
        <v>1373</v>
      </c>
      <c r="D155" s="132">
        <v>1045</v>
      </c>
      <c r="E155" s="149">
        <f t="shared" si="2"/>
        <v>131.38755980861242</v>
      </c>
    </row>
    <row r="156" spans="1:5" ht="16.5" customHeight="1">
      <c r="A156" s="111">
        <v>2012802</v>
      </c>
      <c r="B156" s="111" t="s">
        <v>120</v>
      </c>
      <c r="C156" s="132">
        <v>205</v>
      </c>
      <c r="D156" s="132">
        <v>121</v>
      </c>
      <c r="E156" s="149">
        <f t="shared" si="2"/>
        <v>169.42148760330576</v>
      </c>
    </row>
    <row r="157" spans="1:5" ht="16.5" customHeight="1">
      <c r="A157" s="111">
        <v>2012803</v>
      </c>
      <c r="B157" s="111" t="s">
        <v>121</v>
      </c>
      <c r="C157" s="132">
        <v>0</v>
      </c>
      <c r="D157" s="132">
        <v>0</v>
      </c>
      <c r="E157" s="149" t="e">
        <f t="shared" si="2"/>
        <v>#DIV/0!</v>
      </c>
    </row>
    <row r="158" spans="1:5" ht="16.5" customHeight="1">
      <c r="A158" s="111">
        <v>2012804</v>
      </c>
      <c r="B158" s="111" t="s">
        <v>133</v>
      </c>
      <c r="C158" s="132">
        <v>0</v>
      </c>
      <c r="D158" s="132">
        <v>0</v>
      </c>
      <c r="E158" s="149" t="e">
        <f t="shared" si="2"/>
        <v>#DIV/0!</v>
      </c>
    </row>
    <row r="159" spans="1:5" ht="16.5" customHeight="1">
      <c r="A159" s="111">
        <v>2012850</v>
      </c>
      <c r="B159" s="111" t="s">
        <v>128</v>
      </c>
      <c r="C159" s="132">
        <v>0</v>
      </c>
      <c r="D159" s="132">
        <v>0</v>
      </c>
      <c r="E159" s="149" t="e">
        <f t="shared" si="2"/>
        <v>#DIV/0!</v>
      </c>
    </row>
    <row r="160" spans="1:5" ht="16.5" customHeight="1">
      <c r="A160" s="111">
        <v>2012899</v>
      </c>
      <c r="B160" s="111" t="s">
        <v>209</v>
      </c>
      <c r="C160" s="132">
        <v>418</v>
      </c>
      <c r="D160" s="132">
        <v>336</v>
      </c>
      <c r="E160" s="149">
        <f t="shared" si="2"/>
        <v>124.40476190476191</v>
      </c>
    </row>
    <row r="161" spans="1:5" ht="16.5" customHeight="1">
      <c r="A161" s="111">
        <v>20129</v>
      </c>
      <c r="B161" s="110" t="s">
        <v>210</v>
      </c>
      <c r="C161" s="132">
        <f>SUM(C162:C167)</f>
        <v>8056</v>
      </c>
      <c r="D161" s="132">
        <v>9014</v>
      </c>
      <c r="E161" s="149">
        <f t="shared" si="2"/>
        <v>89.37208786332373</v>
      </c>
    </row>
    <row r="162" spans="1:5" ht="16.5" customHeight="1">
      <c r="A162" s="111">
        <v>2012901</v>
      </c>
      <c r="B162" s="111" t="s">
        <v>119</v>
      </c>
      <c r="C162" s="132">
        <v>4352</v>
      </c>
      <c r="D162" s="132">
        <v>2939</v>
      </c>
      <c r="E162" s="149">
        <f t="shared" si="2"/>
        <v>148.07757740728138</v>
      </c>
    </row>
    <row r="163" spans="1:5" ht="16.5" customHeight="1">
      <c r="A163" s="111">
        <v>2012902</v>
      </c>
      <c r="B163" s="111" t="s">
        <v>120</v>
      </c>
      <c r="C163" s="132">
        <v>888</v>
      </c>
      <c r="D163" s="132">
        <v>1034</v>
      </c>
      <c r="E163" s="149">
        <f t="shared" si="2"/>
        <v>85.88007736943906</v>
      </c>
    </row>
    <row r="164" spans="1:5" ht="16.5" customHeight="1">
      <c r="A164" s="111">
        <v>2012903</v>
      </c>
      <c r="B164" s="111" t="s">
        <v>121</v>
      </c>
      <c r="C164" s="132">
        <v>9</v>
      </c>
      <c r="D164" s="132">
        <v>50</v>
      </c>
      <c r="E164" s="149">
        <f t="shared" si="2"/>
        <v>18</v>
      </c>
    </row>
    <row r="165" spans="1:5" ht="16.5" customHeight="1">
      <c r="A165" s="111">
        <v>2012906</v>
      </c>
      <c r="B165" s="111" t="s">
        <v>211</v>
      </c>
      <c r="C165" s="132">
        <v>1081</v>
      </c>
      <c r="D165" s="132">
        <v>3648</v>
      </c>
      <c r="E165" s="149">
        <f t="shared" si="2"/>
        <v>29.63267543859649</v>
      </c>
    </row>
    <row r="166" spans="1:5" ht="16.5" customHeight="1">
      <c r="A166" s="111">
        <v>2012950</v>
      </c>
      <c r="B166" s="111" t="s">
        <v>128</v>
      </c>
      <c r="C166" s="132">
        <v>43</v>
      </c>
      <c r="D166" s="132">
        <v>56</v>
      </c>
      <c r="E166" s="149">
        <f t="shared" si="2"/>
        <v>76.78571428571429</v>
      </c>
    </row>
    <row r="167" spans="1:5" ht="16.5" customHeight="1">
      <c r="A167" s="111">
        <v>2012999</v>
      </c>
      <c r="B167" s="111" t="s">
        <v>212</v>
      </c>
      <c r="C167" s="132">
        <v>1683</v>
      </c>
      <c r="D167" s="132">
        <v>1287</v>
      </c>
      <c r="E167" s="149">
        <f t="shared" si="2"/>
        <v>130.76923076923077</v>
      </c>
    </row>
    <row r="168" spans="1:5" ht="16.5" customHeight="1">
      <c r="A168" s="111">
        <v>20131</v>
      </c>
      <c r="B168" s="110" t="s">
        <v>213</v>
      </c>
      <c r="C168" s="132">
        <f>SUM(C169:C174)</f>
        <v>41317</v>
      </c>
      <c r="D168" s="132">
        <v>31842</v>
      </c>
      <c r="E168" s="149">
        <f t="shared" si="2"/>
        <v>129.75629671503046</v>
      </c>
    </row>
    <row r="169" spans="1:5" ht="16.5" customHeight="1">
      <c r="A169" s="111">
        <v>2013101</v>
      </c>
      <c r="B169" s="111" t="s">
        <v>119</v>
      </c>
      <c r="C169" s="132">
        <v>29172</v>
      </c>
      <c r="D169" s="132">
        <v>22311</v>
      </c>
      <c r="E169" s="149">
        <f t="shared" si="2"/>
        <v>130.75164716955763</v>
      </c>
    </row>
    <row r="170" spans="1:5" ht="16.5" customHeight="1">
      <c r="A170" s="111">
        <v>2013102</v>
      </c>
      <c r="B170" s="111" t="s">
        <v>120</v>
      </c>
      <c r="C170" s="132">
        <v>4130</v>
      </c>
      <c r="D170" s="132">
        <v>3542</v>
      </c>
      <c r="E170" s="149">
        <f t="shared" si="2"/>
        <v>116.60079051383399</v>
      </c>
    </row>
    <row r="171" spans="1:5" ht="16.5" customHeight="1">
      <c r="A171" s="111">
        <v>2013103</v>
      </c>
      <c r="B171" s="111" t="s">
        <v>121</v>
      </c>
      <c r="C171" s="132">
        <v>599</v>
      </c>
      <c r="D171" s="132">
        <v>794</v>
      </c>
      <c r="E171" s="149">
        <f t="shared" si="2"/>
        <v>75.44080604534005</v>
      </c>
    </row>
    <row r="172" spans="1:5" ht="16.5" customHeight="1">
      <c r="A172" s="111">
        <v>2013105</v>
      </c>
      <c r="B172" s="111" t="s">
        <v>214</v>
      </c>
      <c r="C172" s="132">
        <v>1096</v>
      </c>
      <c r="D172" s="132">
        <v>128</v>
      </c>
      <c r="E172" s="149">
        <f t="shared" si="2"/>
        <v>856.25</v>
      </c>
    </row>
    <row r="173" spans="1:5" ht="16.5" customHeight="1">
      <c r="A173" s="111">
        <v>2013150</v>
      </c>
      <c r="B173" s="111" t="s">
        <v>128</v>
      </c>
      <c r="C173" s="132">
        <v>1090</v>
      </c>
      <c r="D173" s="132">
        <v>519</v>
      </c>
      <c r="E173" s="149">
        <f t="shared" si="2"/>
        <v>210.01926782273603</v>
      </c>
    </row>
    <row r="174" spans="1:5" ht="16.5" customHeight="1">
      <c r="A174" s="111">
        <v>2013199</v>
      </c>
      <c r="B174" s="111" t="s">
        <v>215</v>
      </c>
      <c r="C174" s="132">
        <v>5230</v>
      </c>
      <c r="D174" s="132">
        <v>4548</v>
      </c>
      <c r="E174" s="149">
        <f t="shared" si="2"/>
        <v>114.99560246262092</v>
      </c>
    </row>
    <row r="175" spans="1:5" ht="16.5" customHeight="1">
      <c r="A175" s="111">
        <v>20132</v>
      </c>
      <c r="B175" s="110" t="s">
        <v>216</v>
      </c>
      <c r="C175" s="132">
        <f>SUM(C176:C181)</f>
        <v>23568</v>
      </c>
      <c r="D175" s="132">
        <v>19330</v>
      </c>
      <c r="E175" s="149">
        <f t="shared" si="2"/>
        <v>121.9244697361614</v>
      </c>
    </row>
    <row r="176" spans="1:5" ht="16.5" customHeight="1">
      <c r="A176" s="111">
        <v>2013201</v>
      </c>
      <c r="B176" s="111" t="s">
        <v>119</v>
      </c>
      <c r="C176" s="132">
        <v>8380</v>
      </c>
      <c r="D176" s="132">
        <v>8067</v>
      </c>
      <c r="E176" s="149">
        <f t="shared" si="2"/>
        <v>103.88000495847278</v>
      </c>
    </row>
    <row r="177" spans="1:5" ht="16.5" customHeight="1">
      <c r="A177" s="111">
        <v>2013202</v>
      </c>
      <c r="B177" s="111" t="s">
        <v>120</v>
      </c>
      <c r="C177" s="132">
        <v>2802</v>
      </c>
      <c r="D177" s="132">
        <v>3015</v>
      </c>
      <c r="E177" s="149">
        <f t="shared" si="2"/>
        <v>92.93532338308458</v>
      </c>
    </row>
    <row r="178" spans="1:5" ht="16.5" customHeight="1">
      <c r="A178" s="111">
        <v>2013203</v>
      </c>
      <c r="B178" s="111" t="s">
        <v>121</v>
      </c>
      <c r="C178" s="132">
        <v>3</v>
      </c>
      <c r="D178" s="132">
        <v>36</v>
      </c>
      <c r="E178" s="149">
        <f t="shared" si="2"/>
        <v>8.333333333333332</v>
      </c>
    </row>
    <row r="179" spans="1:5" ht="16.5" customHeight="1">
      <c r="A179" s="111">
        <v>2013204</v>
      </c>
      <c r="B179" s="111" t="s">
        <v>217</v>
      </c>
      <c r="C179" s="132">
        <v>7995</v>
      </c>
      <c r="D179" s="132">
        <v>3891</v>
      </c>
      <c r="E179" s="149">
        <f t="shared" si="2"/>
        <v>205.47417116422514</v>
      </c>
    </row>
    <row r="180" spans="1:5" ht="16.5" customHeight="1">
      <c r="A180" s="111">
        <v>2013250</v>
      </c>
      <c r="B180" s="111" t="s">
        <v>128</v>
      </c>
      <c r="C180" s="132">
        <v>313</v>
      </c>
      <c r="D180" s="132">
        <v>83</v>
      </c>
      <c r="E180" s="149">
        <f t="shared" si="2"/>
        <v>377.10843373493975</v>
      </c>
    </row>
    <row r="181" spans="1:5" ht="16.5" customHeight="1">
      <c r="A181" s="111">
        <v>2013299</v>
      </c>
      <c r="B181" s="111" t="s">
        <v>218</v>
      </c>
      <c r="C181" s="132">
        <v>4075</v>
      </c>
      <c r="D181" s="132">
        <v>4238</v>
      </c>
      <c r="E181" s="149">
        <f t="shared" si="2"/>
        <v>96.15384615384616</v>
      </c>
    </row>
    <row r="182" spans="1:5" ht="16.5" customHeight="1">
      <c r="A182" s="111">
        <v>20133</v>
      </c>
      <c r="B182" s="110" t="s">
        <v>219</v>
      </c>
      <c r="C182" s="132">
        <f>SUM(C183:C188)</f>
        <v>11652</v>
      </c>
      <c r="D182" s="132">
        <v>11645</v>
      </c>
      <c r="E182" s="149">
        <f t="shared" si="2"/>
        <v>100.06011163589523</v>
      </c>
    </row>
    <row r="183" spans="1:5" ht="16.5" customHeight="1">
      <c r="A183" s="111">
        <v>2013301</v>
      </c>
      <c r="B183" s="111" t="s">
        <v>119</v>
      </c>
      <c r="C183" s="132">
        <v>3984</v>
      </c>
      <c r="D183" s="132">
        <v>4083</v>
      </c>
      <c r="E183" s="149">
        <f t="shared" si="2"/>
        <v>97.57531227038942</v>
      </c>
    </row>
    <row r="184" spans="1:5" ht="16.5" customHeight="1">
      <c r="A184" s="111">
        <v>2013302</v>
      </c>
      <c r="B184" s="111" t="s">
        <v>120</v>
      </c>
      <c r="C184" s="132">
        <v>1473</v>
      </c>
      <c r="D184" s="132">
        <v>1491</v>
      </c>
      <c r="E184" s="149">
        <f t="shared" si="2"/>
        <v>98.79275653923541</v>
      </c>
    </row>
    <row r="185" spans="1:5" ht="16.5" customHeight="1">
      <c r="A185" s="111">
        <v>2013303</v>
      </c>
      <c r="B185" s="111" t="s">
        <v>121</v>
      </c>
      <c r="C185" s="132">
        <v>0</v>
      </c>
      <c r="D185" s="132">
        <v>0</v>
      </c>
      <c r="E185" s="149" t="e">
        <f t="shared" si="2"/>
        <v>#DIV/0!</v>
      </c>
    </row>
    <row r="186" spans="1:5" ht="16.5" customHeight="1">
      <c r="A186" s="111">
        <v>2013304</v>
      </c>
      <c r="B186" s="111" t="s">
        <v>220</v>
      </c>
      <c r="C186" s="132">
        <v>430</v>
      </c>
      <c r="D186" s="132">
        <v>197</v>
      </c>
      <c r="E186" s="149">
        <f t="shared" si="2"/>
        <v>218.2741116751269</v>
      </c>
    </row>
    <row r="187" spans="1:5" ht="16.5" customHeight="1">
      <c r="A187" s="111">
        <v>2013350</v>
      </c>
      <c r="B187" s="111" t="s">
        <v>128</v>
      </c>
      <c r="C187" s="132">
        <v>173</v>
      </c>
      <c r="D187" s="132">
        <v>129</v>
      </c>
      <c r="E187" s="149">
        <f t="shared" si="2"/>
        <v>134.10852713178295</v>
      </c>
    </row>
    <row r="188" spans="1:5" ht="16.5" customHeight="1">
      <c r="A188" s="111">
        <v>2013399</v>
      </c>
      <c r="B188" s="111" t="s">
        <v>221</v>
      </c>
      <c r="C188" s="132">
        <v>5592</v>
      </c>
      <c r="D188" s="132">
        <v>5745</v>
      </c>
      <c r="E188" s="149">
        <f t="shared" si="2"/>
        <v>97.33681462140991</v>
      </c>
    </row>
    <row r="189" spans="1:5" ht="16.5" customHeight="1">
      <c r="A189" s="111">
        <v>20134</v>
      </c>
      <c r="B189" s="110" t="s">
        <v>222</v>
      </c>
      <c r="C189" s="132">
        <f>SUM(C190:C196)</f>
        <v>4836</v>
      </c>
      <c r="D189" s="132">
        <v>3926</v>
      </c>
      <c r="E189" s="149">
        <f t="shared" si="2"/>
        <v>123.17880794701988</v>
      </c>
    </row>
    <row r="190" spans="1:5" ht="16.5" customHeight="1">
      <c r="A190" s="111">
        <v>2013401</v>
      </c>
      <c r="B190" s="111" t="s">
        <v>119</v>
      </c>
      <c r="C190" s="132">
        <v>2889</v>
      </c>
      <c r="D190" s="132">
        <v>2380</v>
      </c>
      <c r="E190" s="149">
        <f t="shared" si="2"/>
        <v>121.38655462184873</v>
      </c>
    </row>
    <row r="191" spans="1:5" ht="16.5" customHeight="1">
      <c r="A191" s="111">
        <v>2013402</v>
      </c>
      <c r="B191" s="111" t="s">
        <v>120</v>
      </c>
      <c r="C191" s="132">
        <v>557</v>
      </c>
      <c r="D191" s="132">
        <v>651</v>
      </c>
      <c r="E191" s="149">
        <f t="shared" si="2"/>
        <v>85.56067588325654</v>
      </c>
    </row>
    <row r="192" spans="1:5" ht="16.5" customHeight="1">
      <c r="A192" s="111">
        <v>2013403</v>
      </c>
      <c r="B192" s="111" t="s">
        <v>121</v>
      </c>
      <c r="C192" s="132">
        <v>16</v>
      </c>
      <c r="D192" s="132">
        <v>29</v>
      </c>
      <c r="E192" s="149">
        <f t="shared" si="2"/>
        <v>55.172413793103445</v>
      </c>
    </row>
    <row r="193" spans="1:5" ht="16.5" customHeight="1">
      <c r="A193" s="111">
        <v>2013404</v>
      </c>
      <c r="B193" s="111" t="s">
        <v>223</v>
      </c>
      <c r="C193" s="132">
        <v>312</v>
      </c>
      <c r="D193" s="132">
        <v>155</v>
      </c>
      <c r="E193" s="149">
        <f t="shared" si="2"/>
        <v>201.29032258064515</v>
      </c>
    </row>
    <row r="194" spans="1:5" ht="16.5" customHeight="1">
      <c r="A194" s="111">
        <v>2013405</v>
      </c>
      <c r="B194" s="111" t="s">
        <v>224</v>
      </c>
      <c r="C194" s="132">
        <v>139</v>
      </c>
      <c r="D194" s="132">
        <v>60</v>
      </c>
      <c r="E194" s="149">
        <f t="shared" si="2"/>
        <v>231.66666666666669</v>
      </c>
    </row>
    <row r="195" spans="1:5" ht="16.5" customHeight="1">
      <c r="A195" s="111">
        <v>2013450</v>
      </c>
      <c r="B195" s="111" t="s">
        <v>128</v>
      </c>
      <c r="C195" s="132">
        <v>1</v>
      </c>
      <c r="D195" s="132">
        <v>0</v>
      </c>
      <c r="E195" s="149" t="e">
        <f t="shared" si="2"/>
        <v>#DIV/0!</v>
      </c>
    </row>
    <row r="196" spans="1:5" ht="16.5" customHeight="1">
      <c r="A196" s="111">
        <v>2013499</v>
      </c>
      <c r="B196" s="111" t="s">
        <v>225</v>
      </c>
      <c r="C196" s="132">
        <v>922</v>
      </c>
      <c r="D196" s="132">
        <v>651</v>
      </c>
      <c r="E196" s="149">
        <f t="shared" si="2"/>
        <v>141.62826420890937</v>
      </c>
    </row>
    <row r="197" spans="1:5" ht="16.5" customHeight="1">
      <c r="A197" s="111">
        <v>20135</v>
      </c>
      <c r="B197" s="110" t="s">
        <v>226</v>
      </c>
      <c r="C197" s="132">
        <f>SUM(C198:C202)</f>
        <v>131</v>
      </c>
      <c r="D197" s="132">
        <v>86</v>
      </c>
      <c r="E197" s="149">
        <f t="shared" si="2"/>
        <v>152.32558139534885</v>
      </c>
    </row>
    <row r="198" spans="1:5" ht="16.5" customHeight="1">
      <c r="A198" s="111">
        <v>2013501</v>
      </c>
      <c r="B198" s="111" t="s">
        <v>119</v>
      </c>
      <c r="C198" s="132">
        <v>40</v>
      </c>
      <c r="D198" s="132">
        <v>29</v>
      </c>
      <c r="E198" s="149">
        <f aca="true" t="shared" si="3" ref="E198:E261">C198/D198*100</f>
        <v>137.93103448275863</v>
      </c>
    </row>
    <row r="199" spans="1:5" ht="16.5" customHeight="1">
      <c r="A199" s="111">
        <v>2013502</v>
      </c>
      <c r="B199" s="111" t="s">
        <v>120</v>
      </c>
      <c r="C199" s="132">
        <v>81</v>
      </c>
      <c r="D199" s="132">
        <v>57</v>
      </c>
      <c r="E199" s="149">
        <f t="shared" si="3"/>
        <v>142.10526315789474</v>
      </c>
    </row>
    <row r="200" spans="1:5" ht="16.5" customHeight="1">
      <c r="A200" s="111">
        <v>2013503</v>
      </c>
      <c r="B200" s="111" t="s">
        <v>121</v>
      </c>
      <c r="C200" s="132">
        <v>0</v>
      </c>
      <c r="D200" s="132">
        <v>0</v>
      </c>
      <c r="E200" s="149" t="e">
        <f t="shared" si="3"/>
        <v>#DIV/0!</v>
      </c>
    </row>
    <row r="201" spans="1:5" ht="16.5" customHeight="1">
      <c r="A201" s="111">
        <v>2013550</v>
      </c>
      <c r="B201" s="111" t="s">
        <v>128</v>
      </c>
      <c r="C201" s="132">
        <v>10</v>
      </c>
      <c r="D201" s="132">
        <v>0</v>
      </c>
      <c r="E201" s="149" t="e">
        <f t="shared" si="3"/>
        <v>#DIV/0!</v>
      </c>
    </row>
    <row r="202" spans="1:5" ht="16.5" customHeight="1">
      <c r="A202" s="111">
        <v>2013599</v>
      </c>
      <c r="B202" s="111" t="s">
        <v>227</v>
      </c>
      <c r="C202" s="132">
        <v>0</v>
      </c>
      <c r="D202" s="132">
        <v>0</v>
      </c>
      <c r="E202" s="149" t="e">
        <f t="shared" si="3"/>
        <v>#DIV/0!</v>
      </c>
    </row>
    <row r="203" spans="1:5" ht="16.5" customHeight="1">
      <c r="A203" s="111">
        <v>20136</v>
      </c>
      <c r="B203" s="110" t="s">
        <v>228</v>
      </c>
      <c r="C203" s="132">
        <f>SUM(C204:C208)</f>
        <v>3848</v>
      </c>
      <c r="D203" s="132">
        <v>3495</v>
      </c>
      <c r="E203" s="149">
        <f t="shared" si="3"/>
        <v>110.10014306151645</v>
      </c>
    </row>
    <row r="204" spans="1:5" ht="16.5" customHeight="1">
      <c r="A204" s="111">
        <v>2013601</v>
      </c>
      <c r="B204" s="111" t="s">
        <v>119</v>
      </c>
      <c r="C204" s="132">
        <v>1938</v>
      </c>
      <c r="D204" s="132">
        <v>1597</v>
      </c>
      <c r="E204" s="149">
        <f t="shared" si="3"/>
        <v>121.3525360050094</v>
      </c>
    </row>
    <row r="205" spans="1:5" ht="16.5" customHeight="1">
      <c r="A205" s="111">
        <v>2013602</v>
      </c>
      <c r="B205" s="111" t="s">
        <v>120</v>
      </c>
      <c r="C205" s="132">
        <v>1000</v>
      </c>
      <c r="D205" s="132">
        <v>894</v>
      </c>
      <c r="E205" s="149">
        <f t="shared" si="3"/>
        <v>111.85682326621924</v>
      </c>
    </row>
    <row r="206" spans="1:5" ht="16.5" customHeight="1">
      <c r="A206" s="111">
        <v>2013603</v>
      </c>
      <c r="B206" s="111" t="s">
        <v>121</v>
      </c>
      <c r="C206" s="132">
        <v>58</v>
      </c>
      <c r="D206" s="132">
        <v>25</v>
      </c>
      <c r="E206" s="149">
        <f t="shared" si="3"/>
        <v>231.99999999999997</v>
      </c>
    </row>
    <row r="207" spans="1:5" ht="16.5" customHeight="1">
      <c r="A207" s="111">
        <v>2013650</v>
      </c>
      <c r="B207" s="111" t="s">
        <v>128</v>
      </c>
      <c r="C207" s="132">
        <v>28</v>
      </c>
      <c r="D207" s="132">
        <v>25</v>
      </c>
      <c r="E207" s="149">
        <f t="shared" si="3"/>
        <v>112.00000000000001</v>
      </c>
    </row>
    <row r="208" spans="1:5" ht="16.5" customHeight="1">
      <c r="A208" s="111">
        <v>2013699</v>
      </c>
      <c r="B208" s="111" t="s">
        <v>229</v>
      </c>
      <c r="C208" s="132">
        <v>824</v>
      </c>
      <c r="D208" s="132">
        <v>954</v>
      </c>
      <c r="E208" s="149">
        <f t="shared" si="3"/>
        <v>86.37316561844864</v>
      </c>
    </row>
    <row r="209" spans="1:5" ht="16.5" customHeight="1">
      <c r="A209" s="111">
        <v>20137</v>
      </c>
      <c r="B209" s="110" t="s">
        <v>230</v>
      </c>
      <c r="C209" s="132">
        <f>SUM(C210:C215)</f>
        <v>2722</v>
      </c>
      <c r="D209" s="132">
        <v>2954</v>
      </c>
      <c r="E209" s="149">
        <f t="shared" si="3"/>
        <v>92.14624238320921</v>
      </c>
    </row>
    <row r="210" spans="1:5" ht="16.5" customHeight="1">
      <c r="A210" s="111">
        <v>2013701</v>
      </c>
      <c r="B210" s="111" t="s">
        <v>119</v>
      </c>
      <c r="C210" s="132">
        <v>856</v>
      </c>
      <c r="D210" s="132">
        <v>895</v>
      </c>
      <c r="E210" s="149">
        <f t="shared" si="3"/>
        <v>95.64245810055866</v>
      </c>
    </row>
    <row r="211" spans="1:5" ht="16.5" customHeight="1">
      <c r="A211" s="111">
        <v>2013702</v>
      </c>
      <c r="B211" s="111" t="s">
        <v>120</v>
      </c>
      <c r="C211" s="132">
        <v>299</v>
      </c>
      <c r="D211" s="132">
        <v>786</v>
      </c>
      <c r="E211" s="149">
        <f t="shared" si="3"/>
        <v>38.040712468193384</v>
      </c>
    </row>
    <row r="212" spans="1:5" ht="16.5" customHeight="1">
      <c r="A212" s="111">
        <v>2013703</v>
      </c>
      <c r="B212" s="111" t="s">
        <v>121</v>
      </c>
      <c r="C212" s="132">
        <v>0</v>
      </c>
      <c r="D212" s="132">
        <v>0</v>
      </c>
      <c r="E212" s="149" t="e">
        <f t="shared" si="3"/>
        <v>#DIV/0!</v>
      </c>
    </row>
    <row r="213" spans="1:5" ht="16.5" customHeight="1">
      <c r="A213" s="111">
        <v>2013704</v>
      </c>
      <c r="B213" s="111" t="s">
        <v>231</v>
      </c>
      <c r="C213" s="132">
        <v>477</v>
      </c>
      <c r="D213" s="132">
        <v>501</v>
      </c>
      <c r="E213" s="149">
        <f t="shared" si="3"/>
        <v>95.20958083832335</v>
      </c>
    </row>
    <row r="214" spans="1:5" ht="16.5" customHeight="1">
      <c r="A214" s="111">
        <v>2013750</v>
      </c>
      <c r="B214" s="111" t="s">
        <v>128</v>
      </c>
      <c r="C214" s="132">
        <v>39</v>
      </c>
      <c r="D214" s="132">
        <v>4</v>
      </c>
      <c r="E214" s="149">
        <f t="shared" si="3"/>
        <v>975</v>
      </c>
    </row>
    <row r="215" spans="1:5" ht="16.5" customHeight="1">
      <c r="A215" s="111">
        <v>2013799</v>
      </c>
      <c r="B215" s="111" t="s">
        <v>232</v>
      </c>
      <c r="C215" s="132">
        <v>1051</v>
      </c>
      <c r="D215" s="132">
        <v>768</v>
      </c>
      <c r="E215" s="149">
        <f t="shared" si="3"/>
        <v>136.84895833333331</v>
      </c>
    </row>
    <row r="216" spans="1:5" ht="16.5" customHeight="1">
      <c r="A216" s="111">
        <v>20138</v>
      </c>
      <c r="B216" s="110" t="s">
        <v>233</v>
      </c>
      <c r="C216" s="132">
        <f>SUM(C217:C230)</f>
        <v>43983</v>
      </c>
      <c r="D216" s="132">
        <v>39356</v>
      </c>
      <c r="E216" s="149">
        <f t="shared" si="3"/>
        <v>111.75678422603923</v>
      </c>
    </row>
    <row r="217" spans="1:5" ht="16.5" customHeight="1">
      <c r="A217" s="111">
        <v>2013801</v>
      </c>
      <c r="B217" s="111" t="s">
        <v>119</v>
      </c>
      <c r="C217" s="132">
        <v>29116</v>
      </c>
      <c r="D217" s="132">
        <v>25894</v>
      </c>
      <c r="E217" s="149">
        <f t="shared" si="3"/>
        <v>112.44303699698773</v>
      </c>
    </row>
    <row r="218" spans="1:5" ht="16.5" customHeight="1">
      <c r="A218" s="111">
        <v>2013802</v>
      </c>
      <c r="B218" s="111" t="s">
        <v>120</v>
      </c>
      <c r="C218" s="132">
        <v>3918</v>
      </c>
      <c r="D218" s="132">
        <v>2104</v>
      </c>
      <c r="E218" s="149">
        <f t="shared" si="3"/>
        <v>186.2167300380228</v>
      </c>
    </row>
    <row r="219" spans="1:5" ht="16.5" customHeight="1">
      <c r="A219" s="111">
        <v>2013803</v>
      </c>
      <c r="B219" s="111" t="s">
        <v>121</v>
      </c>
      <c r="C219" s="132">
        <v>0</v>
      </c>
      <c r="D219" s="132">
        <v>5</v>
      </c>
      <c r="E219" s="149">
        <f t="shared" si="3"/>
        <v>0</v>
      </c>
    </row>
    <row r="220" spans="1:5" ht="16.5" customHeight="1">
      <c r="A220" s="111">
        <v>2013804</v>
      </c>
      <c r="B220" s="111" t="s">
        <v>234</v>
      </c>
      <c r="C220" s="132">
        <v>534</v>
      </c>
      <c r="D220" s="132">
        <v>359</v>
      </c>
      <c r="E220" s="149">
        <f t="shared" si="3"/>
        <v>148.7465181058496</v>
      </c>
    </row>
    <row r="221" spans="1:5" ht="16.5" customHeight="1">
      <c r="A221" s="111">
        <v>2013805</v>
      </c>
      <c r="B221" s="111" t="s">
        <v>235</v>
      </c>
      <c r="C221" s="132">
        <v>276</v>
      </c>
      <c r="D221" s="132">
        <v>666</v>
      </c>
      <c r="E221" s="149">
        <f t="shared" si="3"/>
        <v>41.44144144144144</v>
      </c>
    </row>
    <row r="222" spans="1:5" ht="16.5" customHeight="1">
      <c r="A222" s="111">
        <v>2013808</v>
      </c>
      <c r="B222" s="111" t="s">
        <v>160</v>
      </c>
      <c r="C222" s="132">
        <v>2</v>
      </c>
      <c r="D222" s="132">
        <v>12</v>
      </c>
      <c r="E222" s="149">
        <f t="shared" si="3"/>
        <v>16.666666666666664</v>
      </c>
    </row>
    <row r="223" spans="1:5" ht="16.5" customHeight="1">
      <c r="A223" s="111">
        <v>2013810</v>
      </c>
      <c r="B223" s="111" t="s">
        <v>236</v>
      </c>
      <c r="C223" s="132">
        <v>42</v>
      </c>
      <c r="D223" s="132">
        <v>91</v>
      </c>
      <c r="E223" s="149">
        <f t="shared" si="3"/>
        <v>46.15384615384615</v>
      </c>
    </row>
    <row r="224" spans="1:5" ht="16.5" customHeight="1">
      <c r="A224" s="111">
        <v>2013812</v>
      </c>
      <c r="B224" s="111" t="s">
        <v>237</v>
      </c>
      <c r="C224" s="132">
        <v>221</v>
      </c>
      <c r="D224" s="132">
        <v>69</v>
      </c>
      <c r="E224" s="149">
        <f t="shared" si="3"/>
        <v>320.28985507246375</v>
      </c>
    </row>
    <row r="225" spans="1:5" ht="16.5" customHeight="1">
      <c r="A225" s="111">
        <v>2013813</v>
      </c>
      <c r="B225" s="111" t="s">
        <v>238</v>
      </c>
      <c r="C225" s="132">
        <v>7</v>
      </c>
      <c r="D225" s="132">
        <v>5</v>
      </c>
      <c r="E225" s="149">
        <f t="shared" si="3"/>
        <v>140</v>
      </c>
    </row>
    <row r="226" spans="1:5" ht="16.5" customHeight="1">
      <c r="A226" s="111">
        <v>2013814</v>
      </c>
      <c r="B226" s="111" t="s">
        <v>239</v>
      </c>
      <c r="C226" s="132">
        <v>20</v>
      </c>
      <c r="D226" s="132">
        <v>0</v>
      </c>
      <c r="E226" s="149" t="e">
        <f t="shared" si="3"/>
        <v>#DIV/0!</v>
      </c>
    </row>
    <row r="227" spans="1:5" ht="16.5" customHeight="1">
      <c r="A227" s="111">
        <v>2013815</v>
      </c>
      <c r="B227" s="111" t="s">
        <v>240</v>
      </c>
      <c r="C227" s="132">
        <v>533</v>
      </c>
      <c r="D227" s="132">
        <v>144</v>
      </c>
      <c r="E227" s="149">
        <f t="shared" si="3"/>
        <v>370.13888888888886</v>
      </c>
    </row>
    <row r="228" spans="1:5" ht="16.5" customHeight="1">
      <c r="A228" s="111">
        <v>2013816</v>
      </c>
      <c r="B228" s="111" t="s">
        <v>241</v>
      </c>
      <c r="C228" s="132">
        <v>954</v>
      </c>
      <c r="D228" s="132">
        <v>1037</v>
      </c>
      <c r="E228" s="149">
        <f t="shared" si="3"/>
        <v>91.99614271938283</v>
      </c>
    </row>
    <row r="229" spans="1:5" ht="16.5" customHeight="1">
      <c r="A229" s="111">
        <v>2013850</v>
      </c>
      <c r="B229" s="111" t="s">
        <v>128</v>
      </c>
      <c r="C229" s="132">
        <v>2076</v>
      </c>
      <c r="D229" s="132">
        <v>1836</v>
      </c>
      <c r="E229" s="149">
        <f t="shared" si="3"/>
        <v>113.0718954248366</v>
      </c>
    </row>
    <row r="230" spans="1:5" ht="16.5" customHeight="1">
      <c r="A230" s="111">
        <v>2013899</v>
      </c>
      <c r="B230" s="111" t="s">
        <v>242</v>
      </c>
      <c r="C230" s="132">
        <v>6284</v>
      </c>
      <c r="D230" s="132">
        <v>7134</v>
      </c>
      <c r="E230" s="149">
        <f t="shared" si="3"/>
        <v>88.085225679843</v>
      </c>
    </row>
    <row r="231" spans="1:5" ht="16.5" customHeight="1">
      <c r="A231" s="111">
        <v>20199</v>
      </c>
      <c r="B231" s="110" t="s">
        <v>243</v>
      </c>
      <c r="C231" s="132">
        <f>SUM(C232:C233)</f>
        <v>12942</v>
      </c>
      <c r="D231" s="132">
        <v>14107</v>
      </c>
      <c r="E231" s="149">
        <f t="shared" si="3"/>
        <v>91.7416885234281</v>
      </c>
    </row>
    <row r="232" spans="1:5" ht="16.5" customHeight="1">
      <c r="A232" s="111">
        <v>2019901</v>
      </c>
      <c r="B232" s="111" t="s">
        <v>244</v>
      </c>
      <c r="C232" s="132">
        <v>10</v>
      </c>
      <c r="D232" s="132">
        <v>1379</v>
      </c>
      <c r="E232" s="149">
        <f t="shared" si="3"/>
        <v>0.7251631617113851</v>
      </c>
    </row>
    <row r="233" spans="1:5" ht="16.5" customHeight="1">
      <c r="A233" s="111">
        <v>2019999</v>
      </c>
      <c r="B233" s="111" t="s">
        <v>245</v>
      </c>
      <c r="C233" s="132">
        <v>12932</v>
      </c>
      <c r="D233" s="132">
        <v>12728</v>
      </c>
      <c r="E233" s="149">
        <f t="shared" si="3"/>
        <v>101.60276555625394</v>
      </c>
    </row>
    <row r="234" spans="1:5" ht="16.5" customHeight="1">
      <c r="A234" s="111">
        <v>202</v>
      </c>
      <c r="B234" s="110" t="s">
        <v>246</v>
      </c>
      <c r="C234" s="132">
        <f>SUM(C235,C242,C245,C248,C254,C259,C261,C266,C272)</f>
        <v>0</v>
      </c>
      <c r="D234" s="132">
        <v>0</v>
      </c>
      <c r="E234" s="149" t="e">
        <f t="shared" si="3"/>
        <v>#DIV/0!</v>
      </c>
    </row>
    <row r="235" spans="1:5" ht="16.5" customHeight="1">
      <c r="A235" s="111">
        <v>20201</v>
      </c>
      <c r="B235" s="110" t="s">
        <v>247</v>
      </c>
      <c r="C235" s="132">
        <f>SUM(C236:C241)</f>
        <v>0</v>
      </c>
      <c r="D235" s="132">
        <v>0</v>
      </c>
      <c r="E235" s="149" t="e">
        <f t="shared" si="3"/>
        <v>#DIV/0!</v>
      </c>
    </row>
    <row r="236" spans="1:5" ht="16.5" customHeight="1">
      <c r="A236" s="111">
        <v>2020101</v>
      </c>
      <c r="B236" s="111" t="s">
        <v>119</v>
      </c>
      <c r="C236" s="132">
        <v>0</v>
      </c>
      <c r="D236" s="132">
        <v>0</v>
      </c>
      <c r="E236" s="149" t="e">
        <f t="shared" si="3"/>
        <v>#DIV/0!</v>
      </c>
    </row>
    <row r="237" spans="1:5" ht="16.5" customHeight="1">
      <c r="A237" s="111">
        <v>2020102</v>
      </c>
      <c r="B237" s="111" t="s">
        <v>120</v>
      </c>
      <c r="C237" s="132">
        <v>0</v>
      </c>
      <c r="D237" s="132">
        <v>0</v>
      </c>
      <c r="E237" s="149" t="e">
        <f t="shared" si="3"/>
        <v>#DIV/0!</v>
      </c>
    </row>
    <row r="238" spans="1:5" ht="16.5" customHeight="1">
      <c r="A238" s="111">
        <v>2020103</v>
      </c>
      <c r="B238" s="111" t="s">
        <v>121</v>
      </c>
      <c r="C238" s="132">
        <v>0</v>
      </c>
      <c r="D238" s="132">
        <v>0</v>
      </c>
      <c r="E238" s="149" t="e">
        <f t="shared" si="3"/>
        <v>#DIV/0!</v>
      </c>
    </row>
    <row r="239" spans="1:5" ht="16.5" customHeight="1">
      <c r="A239" s="111">
        <v>2020104</v>
      </c>
      <c r="B239" s="111" t="s">
        <v>214</v>
      </c>
      <c r="C239" s="132">
        <v>0</v>
      </c>
      <c r="D239" s="132">
        <v>0</v>
      </c>
      <c r="E239" s="149" t="e">
        <f t="shared" si="3"/>
        <v>#DIV/0!</v>
      </c>
    </row>
    <row r="240" spans="1:5" ht="16.5" customHeight="1">
      <c r="A240" s="111">
        <v>2020150</v>
      </c>
      <c r="B240" s="111" t="s">
        <v>128</v>
      </c>
      <c r="C240" s="132">
        <v>0</v>
      </c>
      <c r="D240" s="132">
        <v>0</v>
      </c>
      <c r="E240" s="149" t="e">
        <f t="shared" si="3"/>
        <v>#DIV/0!</v>
      </c>
    </row>
    <row r="241" spans="1:5" ht="16.5" customHeight="1">
      <c r="A241" s="111">
        <v>2020199</v>
      </c>
      <c r="B241" s="111" t="s">
        <v>248</v>
      </c>
      <c r="C241" s="132">
        <v>0</v>
      </c>
      <c r="D241" s="132">
        <v>0</v>
      </c>
      <c r="E241" s="149" t="e">
        <f t="shared" si="3"/>
        <v>#DIV/0!</v>
      </c>
    </row>
    <row r="242" spans="1:5" ht="16.5" customHeight="1">
      <c r="A242" s="111">
        <v>20202</v>
      </c>
      <c r="B242" s="110" t="s">
        <v>249</v>
      </c>
      <c r="C242" s="132">
        <f>SUM(C243:C244)</f>
        <v>0</v>
      </c>
      <c r="D242" s="132">
        <v>0</v>
      </c>
      <c r="E242" s="149" t="e">
        <f t="shared" si="3"/>
        <v>#DIV/0!</v>
      </c>
    </row>
    <row r="243" spans="1:5" ht="16.5" customHeight="1">
      <c r="A243" s="111">
        <v>2020201</v>
      </c>
      <c r="B243" s="111" t="s">
        <v>250</v>
      </c>
      <c r="C243" s="132">
        <v>0</v>
      </c>
      <c r="D243" s="132">
        <v>0</v>
      </c>
      <c r="E243" s="149" t="e">
        <f t="shared" si="3"/>
        <v>#DIV/0!</v>
      </c>
    </row>
    <row r="244" spans="1:5" ht="16.5" customHeight="1">
      <c r="A244" s="111">
        <v>2020202</v>
      </c>
      <c r="B244" s="111" t="s">
        <v>251</v>
      </c>
      <c r="C244" s="132">
        <v>0</v>
      </c>
      <c r="D244" s="132">
        <v>0</v>
      </c>
      <c r="E244" s="149" t="e">
        <f t="shared" si="3"/>
        <v>#DIV/0!</v>
      </c>
    </row>
    <row r="245" spans="1:5" ht="16.5" customHeight="1">
      <c r="A245" s="111">
        <v>20203</v>
      </c>
      <c r="B245" s="110" t="s">
        <v>252</v>
      </c>
      <c r="C245" s="132">
        <f>SUM(C246:C247)</f>
        <v>0</v>
      </c>
      <c r="D245" s="132">
        <v>0</v>
      </c>
      <c r="E245" s="149" t="e">
        <f t="shared" si="3"/>
        <v>#DIV/0!</v>
      </c>
    </row>
    <row r="246" spans="1:5" ht="16.5" customHeight="1">
      <c r="A246" s="111">
        <v>2020304</v>
      </c>
      <c r="B246" s="111" t="s">
        <v>253</v>
      </c>
      <c r="C246" s="132">
        <v>0</v>
      </c>
      <c r="D246" s="132">
        <v>0</v>
      </c>
      <c r="E246" s="149" t="e">
        <f t="shared" si="3"/>
        <v>#DIV/0!</v>
      </c>
    </row>
    <row r="247" spans="1:5" ht="16.5" customHeight="1">
      <c r="A247" s="111">
        <v>2020306</v>
      </c>
      <c r="B247" s="111" t="s">
        <v>254</v>
      </c>
      <c r="C247" s="132">
        <v>0</v>
      </c>
      <c r="D247" s="132">
        <v>0</v>
      </c>
      <c r="E247" s="149" t="e">
        <f t="shared" si="3"/>
        <v>#DIV/0!</v>
      </c>
    </row>
    <row r="248" spans="1:5" ht="16.5" customHeight="1">
      <c r="A248" s="111">
        <v>20204</v>
      </c>
      <c r="B248" s="110" t="s">
        <v>255</v>
      </c>
      <c r="C248" s="132">
        <f>SUM(C249:C253)</f>
        <v>0</v>
      </c>
      <c r="D248" s="132">
        <v>0</v>
      </c>
      <c r="E248" s="149" t="e">
        <f t="shared" si="3"/>
        <v>#DIV/0!</v>
      </c>
    </row>
    <row r="249" spans="1:5" ht="16.5" customHeight="1">
      <c r="A249" s="111">
        <v>2020401</v>
      </c>
      <c r="B249" s="111" t="s">
        <v>256</v>
      </c>
      <c r="C249" s="132">
        <v>0</v>
      </c>
      <c r="D249" s="132">
        <v>0</v>
      </c>
      <c r="E249" s="149" t="e">
        <f t="shared" si="3"/>
        <v>#DIV/0!</v>
      </c>
    </row>
    <row r="250" spans="1:5" ht="16.5" customHeight="1">
      <c r="A250" s="111">
        <v>2020402</v>
      </c>
      <c r="B250" s="111" t="s">
        <v>257</v>
      </c>
      <c r="C250" s="132">
        <v>0</v>
      </c>
      <c r="D250" s="132">
        <v>0</v>
      </c>
      <c r="E250" s="149" t="e">
        <f t="shared" si="3"/>
        <v>#DIV/0!</v>
      </c>
    </row>
    <row r="251" spans="1:5" ht="16.5" customHeight="1">
      <c r="A251" s="111">
        <v>2020403</v>
      </c>
      <c r="B251" s="111" t="s">
        <v>258</v>
      </c>
      <c r="C251" s="132">
        <v>0</v>
      </c>
      <c r="D251" s="132">
        <v>0</v>
      </c>
      <c r="E251" s="149" t="e">
        <f t="shared" si="3"/>
        <v>#DIV/0!</v>
      </c>
    </row>
    <row r="252" spans="1:5" ht="16.5" customHeight="1">
      <c r="A252" s="111">
        <v>2020404</v>
      </c>
      <c r="B252" s="111" t="s">
        <v>259</v>
      </c>
      <c r="C252" s="132">
        <v>0</v>
      </c>
      <c r="D252" s="132">
        <v>0</v>
      </c>
      <c r="E252" s="149" t="e">
        <f t="shared" si="3"/>
        <v>#DIV/0!</v>
      </c>
    </row>
    <row r="253" spans="1:5" ht="16.5" customHeight="1">
      <c r="A253" s="111">
        <v>2020499</v>
      </c>
      <c r="B253" s="111" t="s">
        <v>260</v>
      </c>
      <c r="C253" s="132">
        <v>0</v>
      </c>
      <c r="D253" s="132">
        <v>0</v>
      </c>
      <c r="E253" s="149" t="e">
        <f t="shared" si="3"/>
        <v>#DIV/0!</v>
      </c>
    </row>
    <row r="254" spans="1:5" ht="16.5" customHeight="1">
      <c r="A254" s="111">
        <v>20205</v>
      </c>
      <c r="B254" s="110" t="s">
        <v>261</v>
      </c>
      <c r="C254" s="132">
        <f>SUM(C255:C258)</f>
        <v>0</v>
      </c>
      <c r="D254" s="132">
        <v>0</v>
      </c>
      <c r="E254" s="149" t="e">
        <f t="shared" si="3"/>
        <v>#DIV/0!</v>
      </c>
    </row>
    <row r="255" spans="1:5" ht="16.5" customHeight="1">
      <c r="A255" s="111">
        <v>2020503</v>
      </c>
      <c r="B255" s="111" t="s">
        <v>262</v>
      </c>
      <c r="C255" s="132">
        <v>0</v>
      </c>
      <c r="D255" s="132">
        <v>0</v>
      </c>
      <c r="E255" s="149" t="e">
        <f t="shared" si="3"/>
        <v>#DIV/0!</v>
      </c>
    </row>
    <row r="256" spans="1:5" ht="16.5" customHeight="1">
      <c r="A256" s="111">
        <v>2020504</v>
      </c>
      <c r="B256" s="111" t="s">
        <v>263</v>
      </c>
      <c r="C256" s="132">
        <v>0</v>
      </c>
      <c r="D256" s="132">
        <v>0</v>
      </c>
      <c r="E256" s="149" t="e">
        <f t="shared" si="3"/>
        <v>#DIV/0!</v>
      </c>
    </row>
    <row r="257" spans="1:5" ht="16.5" customHeight="1">
      <c r="A257" s="111">
        <v>2020505</v>
      </c>
      <c r="B257" s="111" t="s">
        <v>264</v>
      </c>
      <c r="C257" s="132">
        <v>0</v>
      </c>
      <c r="D257" s="132">
        <v>0</v>
      </c>
      <c r="E257" s="149" t="e">
        <f t="shared" si="3"/>
        <v>#DIV/0!</v>
      </c>
    </row>
    <row r="258" spans="1:5" ht="16.5" customHeight="1">
      <c r="A258" s="111">
        <v>2020599</v>
      </c>
      <c r="B258" s="111" t="s">
        <v>265</v>
      </c>
      <c r="C258" s="132">
        <v>0</v>
      </c>
      <c r="D258" s="132">
        <v>0</v>
      </c>
      <c r="E258" s="149" t="e">
        <f t="shared" si="3"/>
        <v>#DIV/0!</v>
      </c>
    </row>
    <row r="259" spans="1:5" ht="16.5" customHeight="1">
      <c r="A259" s="111">
        <v>20206</v>
      </c>
      <c r="B259" s="110" t="s">
        <v>266</v>
      </c>
      <c r="C259" s="132">
        <f>C260</f>
        <v>0</v>
      </c>
      <c r="D259" s="132">
        <v>0</v>
      </c>
      <c r="E259" s="149" t="e">
        <f t="shared" si="3"/>
        <v>#DIV/0!</v>
      </c>
    </row>
    <row r="260" spans="1:5" ht="16.5" customHeight="1">
      <c r="A260" s="111">
        <v>2020601</v>
      </c>
      <c r="B260" s="111" t="s">
        <v>267</v>
      </c>
      <c r="C260" s="132">
        <v>0</v>
      </c>
      <c r="D260" s="132">
        <v>0</v>
      </c>
      <c r="E260" s="149" t="e">
        <f t="shared" si="3"/>
        <v>#DIV/0!</v>
      </c>
    </row>
    <row r="261" spans="1:5" ht="16.5" customHeight="1">
      <c r="A261" s="111">
        <v>20207</v>
      </c>
      <c r="B261" s="110" t="s">
        <v>268</v>
      </c>
      <c r="C261" s="132">
        <f>SUM(C262:C265)</f>
        <v>0</v>
      </c>
      <c r="D261" s="132">
        <v>0</v>
      </c>
      <c r="E261" s="149" t="e">
        <f t="shared" si="3"/>
        <v>#DIV/0!</v>
      </c>
    </row>
    <row r="262" spans="1:5" ht="16.5" customHeight="1">
      <c r="A262" s="111">
        <v>2020701</v>
      </c>
      <c r="B262" s="111" t="s">
        <v>269</v>
      </c>
      <c r="C262" s="132">
        <v>0</v>
      </c>
      <c r="D262" s="132">
        <v>0</v>
      </c>
      <c r="E262" s="149" t="e">
        <f aca="true" t="shared" si="4" ref="E262:E325">C262/D262*100</f>
        <v>#DIV/0!</v>
      </c>
    </row>
    <row r="263" spans="1:5" ht="16.5" customHeight="1">
      <c r="A263" s="111">
        <v>2020702</v>
      </c>
      <c r="B263" s="111" t="s">
        <v>270</v>
      </c>
      <c r="C263" s="132">
        <v>0</v>
      </c>
      <c r="D263" s="132">
        <v>0</v>
      </c>
      <c r="E263" s="149" t="e">
        <f t="shared" si="4"/>
        <v>#DIV/0!</v>
      </c>
    </row>
    <row r="264" spans="1:5" ht="16.5" customHeight="1">
      <c r="A264" s="111">
        <v>2020703</v>
      </c>
      <c r="B264" s="111" t="s">
        <v>271</v>
      </c>
      <c r="C264" s="132">
        <v>0</v>
      </c>
      <c r="D264" s="132">
        <v>0</v>
      </c>
      <c r="E264" s="149" t="e">
        <f t="shared" si="4"/>
        <v>#DIV/0!</v>
      </c>
    </row>
    <row r="265" spans="1:5" ht="16.5" customHeight="1">
      <c r="A265" s="111">
        <v>2020799</v>
      </c>
      <c r="B265" s="111" t="s">
        <v>272</v>
      </c>
      <c r="C265" s="132">
        <v>0</v>
      </c>
      <c r="D265" s="132">
        <v>0</v>
      </c>
      <c r="E265" s="149" t="e">
        <f t="shared" si="4"/>
        <v>#DIV/0!</v>
      </c>
    </row>
    <row r="266" spans="1:5" ht="16.5" customHeight="1">
      <c r="A266" s="111">
        <v>20208</v>
      </c>
      <c r="B266" s="110" t="s">
        <v>273</v>
      </c>
      <c r="C266" s="132">
        <f>SUM(C267:C271)</f>
        <v>0</v>
      </c>
      <c r="D266" s="132">
        <v>0</v>
      </c>
      <c r="E266" s="149" t="e">
        <f t="shared" si="4"/>
        <v>#DIV/0!</v>
      </c>
    </row>
    <row r="267" spans="1:5" ht="16.5" customHeight="1">
      <c r="A267" s="111">
        <v>2020801</v>
      </c>
      <c r="B267" s="111" t="s">
        <v>119</v>
      </c>
      <c r="C267" s="132">
        <v>0</v>
      </c>
      <c r="D267" s="132">
        <v>0</v>
      </c>
      <c r="E267" s="149" t="e">
        <f t="shared" si="4"/>
        <v>#DIV/0!</v>
      </c>
    </row>
    <row r="268" spans="1:5" ht="16.5" customHeight="1">
      <c r="A268" s="111">
        <v>2020802</v>
      </c>
      <c r="B268" s="111" t="s">
        <v>120</v>
      </c>
      <c r="C268" s="132">
        <v>0</v>
      </c>
      <c r="D268" s="132">
        <v>0</v>
      </c>
      <c r="E268" s="149" t="e">
        <f t="shared" si="4"/>
        <v>#DIV/0!</v>
      </c>
    </row>
    <row r="269" spans="1:5" ht="16.5" customHeight="1">
      <c r="A269" s="111">
        <v>2020803</v>
      </c>
      <c r="B269" s="111" t="s">
        <v>121</v>
      </c>
      <c r="C269" s="132">
        <v>0</v>
      </c>
      <c r="D269" s="132">
        <v>0</v>
      </c>
      <c r="E269" s="149" t="e">
        <f t="shared" si="4"/>
        <v>#DIV/0!</v>
      </c>
    </row>
    <row r="270" spans="1:5" ht="16.5" customHeight="1">
      <c r="A270" s="111">
        <v>2020850</v>
      </c>
      <c r="B270" s="111" t="s">
        <v>128</v>
      </c>
      <c r="C270" s="132">
        <v>0</v>
      </c>
      <c r="D270" s="132">
        <v>0</v>
      </c>
      <c r="E270" s="149" t="e">
        <f t="shared" si="4"/>
        <v>#DIV/0!</v>
      </c>
    </row>
    <row r="271" spans="1:5" ht="16.5" customHeight="1">
      <c r="A271" s="111">
        <v>2020899</v>
      </c>
      <c r="B271" s="111" t="s">
        <v>274</v>
      </c>
      <c r="C271" s="132">
        <v>0</v>
      </c>
      <c r="D271" s="132">
        <v>0</v>
      </c>
      <c r="E271" s="149" t="e">
        <f t="shared" si="4"/>
        <v>#DIV/0!</v>
      </c>
    </row>
    <row r="272" spans="1:5" ht="16.5" customHeight="1">
      <c r="A272" s="111">
        <v>20299</v>
      </c>
      <c r="B272" s="110" t="s">
        <v>275</v>
      </c>
      <c r="C272" s="132">
        <f>C273</f>
        <v>0</v>
      </c>
      <c r="D272" s="132">
        <v>0</v>
      </c>
      <c r="E272" s="149" t="e">
        <f t="shared" si="4"/>
        <v>#DIV/0!</v>
      </c>
    </row>
    <row r="273" spans="1:5" ht="16.5" customHeight="1">
      <c r="A273" s="111">
        <v>2029999</v>
      </c>
      <c r="B273" s="111" t="s">
        <v>276</v>
      </c>
      <c r="C273" s="132">
        <v>0</v>
      </c>
      <c r="D273" s="132">
        <v>0</v>
      </c>
      <c r="E273" s="149" t="e">
        <f t="shared" si="4"/>
        <v>#DIV/0!</v>
      </c>
    </row>
    <row r="274" spans="1:5" ht="16.5" customHeight="1">
      <c r="A274" s="111">
        <v>203</v>
      </c>
      <c r="B274" s="110" t="s">
        <v>277</v>
      </c>
      <c r="C274" s="132">
        <f>SUM(C275,C279,C281,C283,C291)</f>
        <v>7895</v>
      </c>
      <c r="D274" s="132">
        <v>6788</v>
      </c>
      <c r="E274" s="149">
        <f t="shared" si="4"/>
        <v>116.30819092516205</v>
      </c>
    </row>
    <row r="275" spans="1:5" ht="16.5" customHeight="1">
      <c r="A275" s="111">
        <v>20301</v>
      </c>
      <c r="B275" s="110" t="s">
        <v>278</v>
      </c>
      <c r="C275" s="132">
        <f>SUM(C276:C278)</f>
        <v>0</v>
      </c>
      <c r="D275" s="132">
        <v>0</v>
      </c>
      <c r="E275" s="149" t="e">
        <f t="shared" si="4"/>
        <v>#DIV/0!</v>
      </c>
    </row>
    <row r="276" spans="1:5" ht="16.5" customHeight="1">
      <c r="A276" s="111">
        <v>2030101</v>
      </c>
      <c r="B276" s="111" t="s">
        <v>279</v>
      </c>
      <c r="C276" s="132">
        <v>0</v>
      </c>
      <c r="D276" s="132">
        <v>0</v>
      </c>
      <c r="E276" s="149" t="e">
        <f t="shared" si="4"/>
        <v>#DIV/0!</v>
      </c>
    </row>
    <row r="277" spans="1:5" ht="16.5" customHeight="1">
      <c r="A277" s="111">
        <v>2030102</v>
      </c>
      <c r="B277" s="111" t="s">
        <v>280</v>
      </c>
      <c r="C277" s="132">
        <v>0</v>
      </c>
      <c r="D277" s="132">
        <v>0</v>
      </c>
      <c r="E277" s="149" t="e">
        <f t="shared" si="4"/>
        <v>#DIV/0!</v>
      </c>
    </row>
    <row r="278" spans="1:5" ht="16.5" customHeight="1">
      <c r="A278" s="111">
        <v>2030199</v>
      </c>
      <c r="B278" s="111" t="s">
        <v>281</v>
      </c>
      <c r="C278" s="132">
        <v>0</v>
      </c>
      <c r="D278" s="132">
        <v>0</v>
      </c>
      <c r="E278" s="149" t="e">
        <f t="shared" si="4"/>
        <v>#DIV/0!</v>
      </c>
    </row>
    <row r="279" spans="1:5" ht="16.5" customHeight="1">
      <c r="A279" s="111">
        <v>20304</v>
      </c>
      <c r="B279" s="110" t="s">
        <v>282</v>
      </c>
      <c r="C279" s="132">
        <f>C280</f>
        <v>0</v>
      </c>
      <c r="D279" s="132">
        <v>0</v>
      </c>
      <c r="E279" s="149" t="e">
        <f t="shared" si="4"/>
        <v>#DIV/0!</v>
      </c>
    </row>
    <row r="280" spans="1:5" ht="16.5" customHeight="1">
      <c r="A280" s="111">
        <v>2030401</v>
      </c>
      <c r="B280" s="111" t="s">
        <v>283</v>
      </c>
      <c r="C280" s="132">
        <v>0</v>
      </c>
      <c r="D280" s="132">
        <v>0</v>
      </c>
      <c r="E280" s="149" t="e">
        <f t="shared" si="4"/>
        <v>#DIV/0!</v>
      </c>
    </row>
    <row r="281" spans="1:5" ht="16.5" customHeight="1">
      <c r="A281" s="111">
        <v>20305</v>
      </c>
      <c r="B281" s="110" t="s">
        <v>284</v>
      </c>
      <c r="C281" s="132">
        <f>C282</f>
        <v>0</v>
      </c>
      <c r="D281" s="132">
        <v>4224</v>
      </c>
      <c r="E281" s="149">
        <f t="shared" si="4"/>
        <v>0</v>
      </c>
    </row>
    <row r="282" spans="1:5" ht="16.5" customHeight="1">
      <c r="A282" s="111">
        <v>2030501</v>
      </c>
      <c r="B282" s="111" t="s">
        <v>285</v>
      </c>
      <c r="C282" s="132">
        <v>0</v>
      </c>
      <c r="D282" s="132">
        <v>736</v>
      </c>
      <c r="E282" s="149">
        <f t="shared" si="4"/>
        <v>0</v>
      </c>
    </row>
    <row r="283" spans="1:5" ht="16.5" customHeight="1">
      <c r="A283" s="111">
        <v>20306</v>
      </c>
      <c r="B283" s="110" t="s">
        <v>286</v>
      </c>
      <c r="C283" s="132">
        <f>SUM(C284:C290)</f>
        <v>6636</v>
      </c>
      <c r="D283" s="132">
        <v>20</v>
      </c>
      <c r="E283" s="149">
        <f t="shared" si="4"/>
        <v>33180</v>
      </c>
    </row>
    <row r="284" spans="1:5" ht="16.5" customHeight="1">
      <c r="A284" s="111">
        <v>2030601</v>
      </c>
      <c r="B284" s="111" t="s">
        <v>287</v>
      </c>
      <c r="C284" s="132">
        <v>744</v>
      </c>
      <c r="D284" s="132">
        <v>2522</v>
      </c>
      <c r="E284" s="149">
        <f t="shared" si="4"/>
        <v>29.50039651070579</v>
      </c>
    </row>
    <row r="285" spans="1:5" ht="16.5" customHeight="1">
      <c r="A285" s="111">
        <v>2030602</v>
      </c>
      <c r="B285" s="111" t="s">
        <v>288</v>
      </c>
      <c r="C285" s="132">
        <v>20</v>
      </c>
      <c r="D285" s="132">
        <v>105</v>
      </c>
      <c r="E285" s="149">
        <f t="shared" si="4"/>
        <v>19.047619047619047</v>
      </c>
    </row>
    <row r="286" spans="1:5" ht="16.5" customHeight="1">
      <c r="A286" s="111">
        <v>2030603</v>
      </c>
      <c r="B286" s="111" t="s">
        <v>289</v>
      </c>
      <c r="C286" s="132">
        <v>3829</v>
      </c>
      <c r="D286" s="132">
        <v>143</v>
      </c>
      <c r="E286" s="149">
        <f t="shared" si="4"/>
        <v>2677.622377622378</v>
      </c>
    </row>
    <row r="287" spans="1:5" ht="16.5" customHeight="1">
      <c r="A287" s="111">
        <v>2030604</v>
      </c>
      <c r="B287" s="111" t="s">
        <v>290</v>
      </c>
      <c r="C287" s="132">
        <v>0</v>
      </c>
      <c r="D287" s="132">
        <v>0</v>
      </c>
      <c r="E287" s="149" t="e">
        <f t="shared" si="4"/>
        <v>#DIV/0!</v>
      </c>
    </row>
    <row r="288" spans="1:5" ht="16.5" customHeight="1">
      <c r="A288" s="111">
        <v>2030607</v>
      </c>
      <c r="B288" s="111" t="s">
        <v>291</v>
      </c>
      <c r="C288" s="132">
        <v>1075</v>
      </c>
      <c r="D288" s="132">
        <v>567</v>
      </c>
      <c r="E288" s="149">
        <f t="shared" si="4"/>
        <v>189.5943562610229</v>
      </c>
    </row>
    <row r="289" spans="1:5" ht="16.5" customHeight="1">
      <c r="A289" s="111">
        <v>2030608</v>
      </c>
      <c r="B289" s="111" t="s">
        <v>292</v>
      </c>
      <c r="C289" s="132">
        <v>0</v>
      </c>
      <c r="D289" s="132">
        <v>0</v>
      </c>
      <c r="E289" s="149" t="e">
        <f t="shared" si="4"/>
        <v>#DIV/0!</v>
      </c>
    </row>
    <row r="290" spans="1:5" ht="16.5" customHeight="1">
      <c r="A290" s="111">
        <v>2030699</v>
      </c>
      <c r="B290" s="111" t="s">
        <v>293</v>
      </c>
      <c r="C290" s="132">
        <v>968</v>
      </c>
      <c r="D290" s="132">
        <v>131</v>
      </c>
      <c r="E290" s="149">
        <f t="shared" si="4"/>
        <v>738.9312977099237</v>
      </c>
    </row>
    <row r="291" spans="1:5" ht="16.5" customHeight="1">
      <c r="A291" s="111">
        <v>20399</v>
      </c>
      <c r="B291" s="110" t="s">
        <v>294</v>
      </c>
      <c r="C291" s="132">
        <f>C292</f>
        <v>1259</v>
      </c>
      <c r="D291" s="132">
        <v>2564</v>
      </c>
      <c r="E291" s="149">
        <f t="shared" si="4"/>
        <v>49.10296411856474</v>
      </c>
    </row>
    <row r="292" spans="1:5" ht="16.5" customHeight="1">
      <c r="A292" s="111">
        <v>2039999</v>
      </c>
      <c r="B292" s="111" t="s">
        <v>295</v>
      </c>
      <c r="C292" s="132">
        <v>1259</v>
      </c>
      <c r="D292" s="132">
        <v>2564</v>
      </c>
      <c r="E292" s="149">
        <f t="shared" si="4"/>
        <v>49.10296411856474</v>
      </c>
    </row>
    <row r="293" spans="1:5" ht="16.5" customHeight="1">
      <c r="A293" s="111">
        <v>204</v>
      </c>
      <c r="B293" s="110" t="s">
        <v>296</v>
      </c>
      <c r="C293" s="132">
        <f>SUM(C294,C297,C308,C315,C323,C332,C346,C356,C366,C374,C380)</f>
        <v>239364</v>
      </c>
      <c r="D293" s="132">
        <v>200175</v>
      </c>
      <c r="E293" s="149">
        <f t="shared" si="4"/>
        <v>119.57736980142374</v>
      </c>
    </row>
    <row r="294" spans="1:5" ht="16.5" customHeight="1">
      <c r="A294" s="111">
        <v>20401</v>
      </c>
      <c r="B294" s="110" t="s">
        <v>297</v>
      </c>
      <c r="C294" s="132">
        <f>SUM(C295:C296)</f>
        <v>1049</v>
      </c>
      <c r="D294" s="132">
        <v>1239</v>
      </c>
      <c r="E294" s="149">
        <f t="shared" si="4"/>
        <v>84.66505246166263</v>
      </c>
    </row>
    <row r="295" spans="1:5" ht="16.5" customHeight="1">
      <c r="A295" s="111">
        <v>2040101</v>
      </c>
      <c r="B295" s="111" t="s">
        <v>298</v>
      </c>
      <c r="C295" s="132">
        <v>542</v>
      </c>
      <c r="D295" s="132">
        <v>707</v>
      </c>
      <c r="E295" s="149">
        <f t="shared" si="4"/>
        <v>76.66195190947667</v>
      </c>
    </row>
    <row r="296" spans="1:5" ht="16.5" customHeight="1">
      <c r="A296" s="111">
        <v>2040199</v>
      </c>
      <c r="B296" s="111" t="s">
        <v>299</v>
      </c>
      <c r="C296" s="132">
        <v>507</v>
      </c>
      <c r="D296" s="132">
        <v>532</v>
      </c>
      <c r="E296" s="149">
        <f t="shared" si="4"/>
        <v>95.30075187969925</v>
      </c>
    </row>
    <row r="297" spans="1:5" ht="16.5" customHeight="1">
      <c r="A297" s="111">
        <v>20402</v>
      </c>
      <c r="B297" s="110" t="s">
        <v>300</v>
      </c>
      <c r="C297" s="132">
        <f>SUM(C298:C307)</f>
        <v>203002</v>
      </c>
      <c r="D297" s="132">
        <v>172675</v>
      </c>
      <c r="E297" s="149">
        <f t="shared" si="4"/>
        <v>117.56305197625596</v>
      </c>
    </row>
    <row r="298" spans="1:5" ht="16.5" customHeight="1">
      <c r="A298" s="111">
        <v>2040201</v>
      </c>
      <c r="B298" s="111" t="s">
        <v>119</v>
      </c>
      <c r="C298" s="132">
        <v>118556</v>
      </c>
      <c r="D298" s="132">
        <v>83269</v>
      </c>
      <c r="E298" s="149">
        <f t="shared" si="4"/>
        <v>142.37711513288258</v>
      </c>
    </row>
    <row r="299" spans="1:5" ht="16.5" customHeight="1">
      <c r="A299" s="111">
        <v>2040202</v>
      </c>
      <c r="B299" s="111" t="s">
        <v>120</v>
      </c>
      <c r="C299" s="132">
        <v>21854</v>
      </c>
      <c r="D299" s="132">
        <v>24812</v>
      </c>
      <c r="E299" s="149">
        <f t="shared" si="4"/>
        <v>88.0783491858778</v>
      </c>
    </row>
    <row r="300" spans="1:5" ht="16.5" customHeight="1">
      <c r="A300" s="111">
        <v>2040203</v>
      </c>
      <c r="B300" s="111" t="s">
        <v>121</v>
      </c>
      <c r="C300" s="132">
        <v>0</v>
      </c>
      <c r="D300" s="132">
        <v>0</v>
      </c>
      <c r="E300" s="149" t="e">
        <f t="shared" si="4"/>
        <v>#DIV/0!</v>
      </c>
    </row>
    <row r="301" spans="1:5" ht="16.5" customHeight="1">
      <c r="A301" s="111">
        <v>2040219</v>
      </c>
      <c r="B301" s="111" t="s">
        <v>160</v>
      </c>
      <c r="C301" s="132">
        <v>3953</v>
      </c>
      <c r="D301" s="132">
        <v>4383</v>
      </c>
      <c r="E301" s="149">
        <f t="shared" si="4"/>
        <v>90.18936801277664</v>
      </c>
    </row>
    <row r="302" spans="1:5" ht="16.5" customHeight="1">
      <c r="A302" s="111">
        <v>2040220</v>
      </c>
      <c r="B302" s="111" t="s">
        <v>301</v>
      </c>
      <c r="C302" s="132">
        <v>11898</v>
      </c>
      <c r="D302" s="132">
        <v>13356</v>
      </c>
      <c r="E302" s="149">
        <f t="shared" si="4"/>
        <v>89.08355795148249</v>
      </c>
    </row>
    <row r="303" spans="1:5" ht="16.5" customHeight="1">
      <c r="A303" s="111">
        <v>2040221</v>
      </c>
      <c r="B303" s="111" t="s">
        <v>302</v>
      </c>
      <c r="C303" s="132">
        <v>14164</v>
      </c>
      <c r="D303" s="132">
        <v>12410</v>
      </c>
      <c r="E303" s="149">
        <f t="shared" si="4"/>
        <v>114.1337630942788</v>
      </c>
    </row>
    <row r="304" spans="1:5" ht="16.5" customHeight="1">
      <c r="A304" s="111">
        <v>2040222</v>
      </c>
      <c r="B304" s="111" t="s">
        <v>303</v>
      </c>
      <c r="C304" s="132">
        <v>223</v>
      </c>
      <c r="D304" s="132">
        <v>114</v>
      </c>
      <c r="E304" s="149">
        <f t="shared" si="4"/>
        <v>195.61403508771932</v>
      </c>
    </row>
    <row r="305" spans="1:5" ht="16.5" customHeight="1">
      <c r="A305" s="111">
        <v>2040223</v>
      </c>
      <c r="B305" s="111" t="s">
        <v>304</v>
      </c>
      <c r="C305" s="132">
        <v>29</v>
      </c>
      <c r="D305" s="132">
        <v>55</v>
      </c>
      <c r="E305" s="149">
        <f t="shared" si="4"/>
        <v>52.72727272727272</v>
      </c>
    </row>
    <row r="306" spans="1:5" ht="16.5" customHeight="1">
      <c r="A306" s="111">
        <v>2040250</v>
      </c>
      <c r="B306" s="111" t="s">
        <v>128</v>
      </c>
      <c r="C306" s="132">
        <v>2536</v>
      </c>
      <c r="D306" s="132">
        <v>1995</v>
      </c>
      <c r="E306" s="149">
        <f t="shared" si="4"/>
        <v>127.11779448621554</v>
      </c>
    </row>
    <row r="307" spans="1:5" ht="16.5" customHeight="1">
      <c r="A307" s="111">
        <v>2040299</v>
      </c>
      <c r="B307" s="111" t="s">
        <v>305</v>
      </c>
      <c r="C307" s="132">
        <v>29789</v>
      </c>
      <c r="D307" s="132">
        <v>32281</v>
      </c>
      <c r="E307" s="149">
        <f t="shared" si="4"/>
        <v>92.28028871472384</v>
      </c>
    </row>
    <row r="308" spans="1:5" ht="16.5" customHeight="1">
      <c r="A308" s="111">
        <v>20403</v>
      </c>
      <c r="B308" s="110" t="s">
        <v>306</v>
      </c>
      <c r="C308" s="132">
        <f>SUM(C309:C314)</f>
        <v>1012</v>
      </c>
      <c r="D308" s="132">
        <v>666</v>
      </c>
      <c r="E308" s="149">
        <f t="shared" si="4"/>
        <v>151.95195195195194</v>
      </c>
    </row>
    <row r="309" spans="1:5" ht="16.5" customHeight="1">
      <c r="A309" s="111">
        <v>2040301</v>
      </c>
      <c r="B309" s="111" t="s">
        <v>119</v>
      </c>
      <c r="C309" s="132">
        <v>2</v>
      </c>
      <c r="D309" s="132">
        <v>25</v>
      </c>
      <c r="E309" s="149">
        <f t="shared" si="4"/>
        <v>8</v>
      </c>
    </row>
    <row r="310" spans="1:5" ht="16.5" customHeight="1">
      <c r="A310" s="111">
        <v>2040302</v>
      </c>
      <c r="B310" s="111" t="s">
        <v>120</v>
      </c>
      <c r="C310" s="132">
        <v>360</v>
      </c>
      <c r="D310" s="132">
        <v>35</v>
      </c>
      <c r="E310" s="149">
        <f t="shared" si="4"/>
        <v>1028.5714285714287</v>
      </c>
    </row>
    <row r="311" spans="1:5" ht="16.5" customHeight="1">
      <c r="A311" s="111">
        <v>2040303</v>
      </c>
      <c r="B311" s="111" t="s">
        <v>121</v>
      </c>
      <c r="C311" s="132">
        <v>0</v>
      </c>
      <c r="D311" s="132">
        <v>0</v>
      </c>
      <c r="E311" s="149" t="e">
        <f t="shared" si="4"/>
        <v>#DIV/0!</v>
      </c>
    </row>
    <row r="312" spans="1:5" ht="16.5" customHeight="1">
      <c r="A312" s="111">
        <v>2040304</v>
      </c>
      <c r="B312" s="111" t="s">
        <v>307</v>
      </c>
      <c r="C312" s="132">
        <v>8</v>
      </c>
      <c r="D312" s="132">
        <v>548</v>
      </c>
      <c r="E312" s="149">
        <f t="shared" si="4"/>
        <v>1.4598540145985401</v>
      </c>
    </row>
    <row r="313" spans="1:5" ht="16.5" customHeight="1">
      <c r="A313" s="111">
        <v>2040350</v>
      </c>
      <c r="B313" s="111" t="s">
        <v>128</v>
      </c>
      <c r="C313" s="132">
        <v>0</v>
      </c>
      <c r="D313" s="132">
        <v>0</v>
      </c>
      <c r="E313" s="149" t="e">
        <f t="shared" si="4"/>
        <v>#DIV/0!</v>
      </c>
    </row>
    <row r="314" spans="1:5" ht="16.5" customHeight="1">
      <c r="A314" s="111">
        <v>2040399</v>
      </c>
      <c r="B314" s="111" t="s">
        <v>308</v>
      </c>
      <c r="C314" s="132">
        <v>642</v>
      </c>
      <c r="D314" s="132">
        <v>58</v>
      </c>
      <c r="E314" s="149">
        <f t="shared" si="4"/>
        <v>1106.896551724138</v>
      </c>
    </row>
    <row r="315" spans="1:5" ht="16.5" customHeight="1">
      <c r="A315" s="111">
        <v>20404</v>
      </c>
      <c r="B315" s="110" t="s">
        <v>309</v>
      </c>
      <c r="C315" s="132">
        <f>SUM(C316:C322)</f>
        <v>4203</v>
      </c>
      <c r="D315" s="132">
        <v>1261</v>
      </c>
      <c r="E315" s="149">
        <f t="shared" si="4"/>
        <v>333.3068992862807</v>
      </c>
    </row>
    <row r="316" spans="1:5" ht="16.5" customHeight="1">
      <c r="A316" s="111">
        <v>2040401</v>
      </c>
      <c r="B316" s="111" t="s">
        <v>119</v>
      </c>
      <c r="C316" s="132">
        <v>2710</v>
      </c>
      <c r="D316" s="132">
        <v>375</v>
      </c>
      <c r="E316" s="149">
        <f t="shared" si="4"/>
        <v>722.6666666666666</v>
      </c>
    </row>
    <row r="317" spans="1:5" ht="16.5" customHeight="1">
      <c r="A317" s="111">
        <v>2040402</v>
      </c>
      <c r="B317" s="111" t="s">
        <v>120</v>
      </c>
      <c r="C317" s="132">
        <v>673</v>
      </c>
      <c r="D317" s="132">
        <v>270</v>
      </c>
      <c r="E317" s="149">
        <f t="shared" si="4"/>
        <v>249.25925925925924</v>
      </c>
    </row>
    <row r="318" spans="1:5" ht="16.5" customHeight="1">
      <c r="A318" s="111">
        <v>2040403</v>
      </c>
      <c r="B318" s="111" t="s">
        <v>121</v>
      </c>
      <c r="C318" s="132">
        <v>1</v>
      </c>
      <c r="D318" s="132">
        <v>14</v>
      </c>
      <c r="E318" s="149">
        <f t="shared" si="4"/>
        <v>7.142857142857142</v>
      </c>
    </row>
    <row r="319" spans="1:5" ht="16.5" customHeight="1">
      <c r="A319" s="111">
        <v>2040409</v>
      </c>
      <c r="B319" s="111" t="s">
        <v>310</v>
      </c>
      <c r="C319" s="132">
        <v>0</v>
      </c>
      <c r="D319" s="132">
        <v>0</v>
      </c>
      <c r="E319" s="149" t="e">
        <f t="shared" si="4"/>
        <v>#DIV/0!</v>
      </c>
    </row>
    <row r="320" spans="1:5" ht="16.5" customHeight="1">
      <c r="A320" s="111">
        <v>2040410</v>
      </c>
      <c r="B320" s="111" t="s">
        <v>311</v>
      </c>
      <c r="C320" s="132">
        <v>0</v>
      </c>
      <c r="D320" s="132">
        <v>0</v>
      </c>
      <c r="E320" s="149" t="e">
        <f t="shared" si="4"/>
        <v>#DIV/0!</v>
      </c>
    </row>
    <row r="321" spans="1:5" ht="16.5" customHeight="1">
      <c r="A321" s="111">
        <v>2040450</v>
      </c>
      <c r="B321" s="111" t="s">
        <v>128</v>
      </c>
      <c r="C321" s="132">
        <v>0</v>
      </c>
      <c r="D321" s="132">
        <v>0</v>
      </c>
      <c r="E321" s="149" t="e">
        <f t="shared" si="4"/>
        <v>#DIV/0!</v>
      </c>
    </row>
    <row r="322" spans="1:5" ht="16.5" customHeight="1">
      <c r="A322" s="111">
        <v>2040499</v>
      </c>
      <c r="B322" s="111" t="s">
        <v>312</v>
      </c>
      <c r="C322" s="132">
        <v>819</v>
      </c>
      <c r="D322" s="132">
        <v>602</v>
      </c>
      <c r="E322" s="149">
        <f t="shared" si="4"/>
        <v>136.04651162790697</v>
      </c>
    </row>
    <row r="323" spans="1:5" ht="16.5" customHeight="1">
      <c r="A323" s="111">
        <v>20405</v>
      </c>
      <c r="B323" s="110" t="s">
        <v>313</v>
      </c>
      <c r="C323" s="132">
        <f>SUM(C324:C331)</f>
        <v>4004</v>
      </c>
      <c r="D323" s="132">
        <v>2323</v>
      </c>
      <c r="E323" s="149">
        <f t="shared" si="4"/>
        <v>172.3633232888506</v>
      </c>
    </row>
    <row r="324" spans="1:5" ht="16.5" customHeight="1">
      <c r="A324" s="111">
        <v>2040501</v>
      </c>
      <c r="B324" s="111" t="s">
        <v>119</v>
      </c>
      <c r="C324" s="132">
        <v>2648</v>
      </c>
      <c r="D324" s="132">
        <v>1185</v>
      </c>
      <c r="E324" s="149">
        <f t="shared" si="4"/>
        <v>223.45991561181435</v>
      </c>
    </row>
    <row r="325" spans="1:5" ht="16.5" customHeight="1">
      <c r="A325" s="111">
        <v>2040502</v>
      </c>
      <c r="B325" s="111" t="s">
        <v>120</v>
      </c>
      <c r="C325" s="132">
        <v>917</v>
      </c>
      <c r="D325" s="132">
        <v>435</v>
      </c>
      <c r="E325" s="149">
        <f t="shared" si="4"/>
        <v>210.80459770114942</v>
      </c>
    </row>
    <row r="326" spans="1:5" ht="16.5" customHeight="1">
      <c r="A326" s="111">
        <v>2040503</v>
      </c>
      <c r="B326" s="111" t="s">
        <v>121</v>
      </c>
      <c r="C326" s="132">
        <v>24</v>
      </c>
      <c r="D326" s="132">
        <v>80</v>
      </c>
      <c r="E326" s="149">
        <f aca="true" t="shared" si="5" ref="E326:E389">C326/D326*100</f>
        <v>30</v>
      </c>
    </row>
    <row r="327" spans="1:5" ht="16.5" customHeight="1">
      <c r="A327" s="111">
        <v>2040504</v>
      </c>
      <c r="B327" s="111" t="s">
        <v>314</v>
      </c>
      <c r="C327" s="132">
        <v>0</v>
      </c>
      <c r="D327" s="132">
        <v>0</v>
      </c>
      <c r="E327" s="149" t="e">
        <f t="shared" si="5"/>
        <v>#DIV/0!</v>
      </c>
    </row>
    <row r="328" spans="1:5" ht="16.5" customHeight="1">
      <c r="A328" s="111">
        <v>2040505</v>
      </c>
      <c r="B328" s="111" t="s">
        <v>315</v>
      </c>
      <c r="C328" s="132">
        <v>0</v>
      </c>
      <c r="D328" s="132">
        <v>87</v>
      </c>
      <c r="E328" s="149">
        <f t="shared" si="5"/>
        <v>0</v>
      </c>
    </row>
    <row r="329" spans="1:5" ht="16.5" customHeight="1">
      <c r="A329" s="111">
        <v>2040506</v>
      </c>
      <c r="B329" s="111" t="s">
        <v>316</v>
      </c>
      <c r="C329" s="132">
        <v>0</v>
      </c>
      <c r="D329" s="132">
        <v>9</v>
      </c>
      <c r="E329" s="149">
        <f t="shared" si="5"/>
        <v>0</v>
      </c>
    </row>
    <row r="330" spans="1:5" ht="16.5" customHeight="1">
      <c r="A330" s="111">
        <v>2040550</v>
      </c>
      <c r="B330" s="111" t="s">
        <v>128</v>
      </c>
      <c r="C330" s="132">
        <v>0</v>
      </c>
      <c r="D330" s="132">
        <v>0</v>
      </c>
      <c r="E330" s="149" t="e">
        <f t="shared" si="5"/>
        <v>#DIV/0!</v>
      </c>
    </row>
    <row r="331" spans="1:5" ht="16.5" customHeight="1">
      <c r="A331" s="111">
        <v>2040599</v>
      </c>
      <c r="B331" s="111" t="s">
        <v>317</v>
      </c>
      <c r="C331" s="132">
        <v>415</v>
      </c>
      <c r="D331" s="132">
        <v>527</v>
      </c>
      <c r="E331" s="149">
        <f t="shared" si="5"/>
        <v>78.74762808349146</v>
      </c>
    </row>
    <row r="332" spans="1:5" ht="16.5" customHeight="1">
      <c r="A332" s="111">
        <v>20406</v>
      </c>
      <c r="B332" s="110" t="s">
        <v>318</v>
      </c>
      <c r="C332" s="132">
        <f>SUM(C333:C345)</f>
        <v>15077</v>
      </c>
      <c r="D332" s="132">
        <v>14353</v>
      </c>
      <c r="E332" s="149">
        <f t="shared" si="5"/>
        <v>105.04424162196058</v>
      </c>
    </row>
    <row r="333" spans="1:5" ht="16.5" customHeight="1">
      <c r="A333" s="111">
        <v>2040601</v>
      </c>
      <c r="B333" s="111" t="s">
        <v>119</v>
      </c>
      <c r="C333" s="132">
        <v>10422</v>
      </c>
      <c r="D333" s="132">
        <v>10255</v>
      </c>
      <c r="E333" s="149">
        <f t="shared" si="5"/>
        <v>101.62847391516334</v>
      </c>
    </row>
    <row r="334" spans="1:5" ht="16.5" customHeight="1">
      <c r="A334" s="111">
        <v>2040602</v>
      </c>
      <c r="B334" s="111" t="s">
        <v>120</v>
      </c>
      <c r="C334" s="132">
        <v>1861</v>
      </c>
      <c r="D334" s="132">
        <v>1288</v>
      </c>
      <c r="E334" s="149">
        <f t="shared" si="5"/>
        <v>144.48757763975155</v>
      </c>
    </row>
    <row r="335" spans="1:5" ht="16.5" customHeight="1">
      <c r="A335" s="111">
        <v>2040603</v>
      </c>
      <c r="B335" s="111" t="s">
        <v>121</v>
      </c>
      <c r="C335" s="132">
        <v>0</v>
      </c>
      <c r="D335" s="132">
        <v>0</v>
      </c>
      <c r="E335" s="149" t="e">
        <f t="shared" si="5"/>
        <v>#DIV/0!</v>
      </c>
    </row>
    <row r="336" spans="1:5" ht="16.5" customHeight="1">
      <c r="A336" s="111">
        <v>2040604</v>
      </c>
      <c r="B336" s="111" t="s">
        <v>319</v>
      </c>
      <c r="C336" s="132">
        <v>343</v>
      </c>
      <c r="D336" s="132">
        <v>64</v>
      </c>
      <c r="E336" s="149">
        <f t="shared" si="5"/>
        <v>535.9375</v>
      </c>
    </row>
    <row r="337" spans="1:5" ht="16.5" customHeight="1">
      <c r="A337" s="111">
        <v>2040605</v>
      </c>
      <c r="B337" s="111" t="s">
        <v>320</v>
      </c>
      <c r="C337" s="132">
        <v>196</v>
      </c>
      <c r="D337" s="132">
        <v>164</v>
      </c>
      <c r="E337" s="149">
        <f t="shared" si="5"/>
        <v>119.51219512195121</v>
      </c>
    </row>
    <row r="338" spans="1:5" ht="16.5" customHeight="1">
      <c r="A338" s="111">
        <v>2040606</v>
      </c>
      <c r="B338" s="111" t="s">
        <v>321</v>
      </c>
      <c r="C338" s="132">
        <v>30</v>
      </c>
      <c r="D338" s="132">
        <v>2</v>
      </c>
      <c r="E338" s="149">
        <f t="shared" si="5"/>
        <v>1500</v>
      </c>
    </row>
    <row r="339" spans="1:5" ht="16.5" customHeight="1">
      <c r="A339" s="111">
        <v>2040607</v>
      </c>
      <c r="B339" s="111" t="s">
        <v>322</v>
      </c>
      <c r="C339" s="132">
        <v>407</v>
      </c>
      <c r="D339" s="132">
        <v>337</v>
      </c>
      <c r="E339" s="149">
        <f t="shared" si="5"/>
        <v>120.77151335311574</v>
      </c>
    </row>
    <row r="340" spans="1:5" ht="16.5" customHeight="1">
      <c r="A340" s="111">
        <v>2040608</v>
      </c>
      <c r="B340" s="111" t="s">
        <v>323</v>
      </c>
      <c r="C340" s="132">
        <v>0</v>
      </c>
      <c r="D340" s="132">
        <v>0</v>
      </c>
      <c r="E340" s="149" t="e">
        <f t="shared" si="5"/>
        <v>#DIV/0!</v>
      </c>
    </row>
    <row r="341" spans="1:5" ht="16.5" customHeight="1">
      <c r="A341" s="111">
        <v>2040610</v>
      </c>
      <c r="B341" s="111" t="s">
        <v>324</v>
      </c>
      <c r="C341" s="132">
        <v>200</v>
      </c>
      <c r="D341" s="132">
        <v>130</v>
      </c>
      <c r="E341" s="149">
        <f t="shared" si="5"/>
        <v>153.84615384615387</v>
      </c>
    </row>
    <row r="342" spans="1:5" ht="16.5" customHeight="1">
      <c r="A342" s="111">
        <v>2040612</v>
      </c>
      <c r="B342" s="111" t="s">
        <v>325</v>
      </c>
      <c r="C342" s="132">
        <v>82</v>
      </c>
      <c r="D342" s="132">
        <v>1</v>
      </c>
      <c r="E342" s="149">
        <f t="shared" si="5"/>
        <v>8200</v>
      </c>
    </row>
    <row r="343" spans="1:5" ht="16.5" customHeight="1">
      <c r="A343" s="111">
        <v>2040613</v>
      </c>
      <c r="B343" s="111" t="s">
        <v>160</v>
      </c>
      <c r="C343" s="132">
        <v>0</v>
      </c>
      <c r="D343" s="132">
        <v>0</v>
      </c>
      <c r="E343" s="149" t="e">
        <f t="shared" si="5"/>
        <v>#DIV/0!</v>
      </c>
    </row>
    <row r="344" spans="1:5" ht="16.5" customHeight="1">
      <c r="A344" s="111">
        <v>2040650</v>
      </c>
      <c r="B344" s="111" t="s">
        <v>128</v>
      </c>
      <c r="C344" s="132">
        <v>2</v>
      </c>
      <c r="D344" s="132">
        <v>22</v>
      </c>
      <c r="E344" s="149">
        <f t="shared" si="5"/>
        <v>9.090909090909092</v>
      </c>
    </row>
    <row r="345" spans="1:5" ht="16.5" customHeight="1">
      <c r="A345" s="111">
        <v>2040699</v>
      </c>
      <c r="B345" s="111" t="s">
        <v>326</v>
      </c>
      <c r="C345" s="132">
        <v>1534</v>
      </c>
      <c r="D345" s="132">
        <v>2090</v>
      </c>
      <c r="E345" s="149">
        <f t="shared" si="5"/>
        <v>73.39712918660287</v>
      </c>
    </row>
    <row r="346" spans="1:5" ht="16.5" customHeight="1">
      <c r="A346" s="111">
        <v>20407</v>
      </c>
      <c r="B346" s="110" t="s">
        <v>327</v>
      </c>
      <c r="C346" s="132">
        <f>SUM(C347:C355)</f>
        <v>161</v>
      </c>
      <c r="D346" s="132">
        <v>279</v>
      </c>
      <c r="E346" s="149">
        <f t="shared" si="5"/>
        <v>57.70609318996416</v>
      </c>
    </row>
    <row r="347" spans="1:5" ht="16.5" customHeight="1">
      <c r="A347" s="111">
        <v>2040701</v>
      </c>
      <c r="B347" s="111" t="s">
        <v>119</v>
      </c>
      <c r="C347" s="132">
        <v>0</v>
      </c>
      <c r="D347" s="132">
        <v>0</v>
      </c>
      <c r="E347" s="149" t="e">
        <f t="shared" si="5"/>
        <v>#DIV/0!</v>
      </c>
    </row>
    <row r="348" spans="1:5" ht="16.5" customHeight="1">
      <c r="A348" s="111">
        <v>2040702</v>
      </c>
      <c r="B348" s="111" t="s">
        <v>120</v>
      </c>
      <c r="C348" s="132">
        <v>0</v>
      </c>
      <c r="D348" s="132">
        <v>0</v>
      </c>
      <c r="E348" s="149" t="e">
        <f t="shared" si="5"/>
        <v>#DIV/0!</v>
      </c>
    </row>
    <row r="349" spans="1:5" ht="16.5" customHeight="1">
      <c r="A349" s="111">
        <v>2040703</v>
      </c>
      <c r="B349" s="111" t="s">
        <v>121</v>
      </c>
      <c r="C349" s="132">
        <v>0</v>
      </c>
      <c r="D349" s="132">
        <v>0</v>
      </c>
      <c r="E349" s="149" t="e">
        <f t="shared" si="5"/>
        <v>#DIV/0!</v>
      </c>
    </row>
    <row r="350" spans="1:5" ht="16.5" customHeight="1">
      <c r="A350" s="111">
        <v>2040704</v>
      </c>
      <c r="B350" s="111" t="s">
        <v>328</v>
      </c>
      <c r="C350" s="132">
        <v>121</v>
      </c>
      <c r="D350" s="132">
        <v>126</v>
      </c>
      <c r="E350" s="149">
        <f t="shared" si="5"/>
        <v>96.03174603174604</v>
      </c>
    </row>
    <row r="351" spans="1:5" ht="16.5" customHeight="1">
      <c r="A351" s="111">
        <v>2040705</v>
      </c>
      <c r="B351" s="111" t="s">
        <v>329</v>
      </c>
      <c r="C351" s="132">
        <v>0</v>
      </c>
      <c r="D351" s="132">
        <v>0</v>
      </c>
      <c r="E351" s="149" t="e">
        <f t="shared" si="5"/>
        <v>#DIV/0!</v>
      </c>
    </row>
    <row r="352" spans="1:5" ht="16.5" customHeight="1">
      <c r="A352" s="111">
        <v>2040706</v>
      </c>
      <c r="B352" s="111" t="s">
        <v>330</v>
      </c>
      <c r="C352" s="132">
        <v>40</v>
      </c>
      <c r="D352" s="132">
        <v>136</v>
      </c>
      <c r="E352" s="149">
        <f t="shared" si="5"/>
        <v>29.411764705882355</v>
      </c>
    </row>
    <row r="353" spans="1:5" ht="16.5" customHeight="1">
      <c r="A353" s="111">
        <v>2040707</v>
      </c>
      <c r="B353" s="111" t="s">
        <v>160</v>
      </c>
      <c r="C353" s="132">
        <v>0</v>
      </c>
      <c r="D353" s="132">
        <v>0</v>
      </c>
      <c r="E353" s="149" t="e">
        <f t="shared" si="5"/>
        <v>#DIV/0!</v>
      </c>
    </row>
    <row r="354" spans="1:5" ht="16.5" customHeight="1">
      <c r="A354" s="111">
        <v>2040750</v>
      </c>
      <c r="B354" s="111" t="s">
        <v>128</v>
      </c>
      <c r="C354" s="132">
        <v>0</v>
      </c>
      <c r="D354" s="132">
        <v>0</v>
      </c>
      <c r="E354" s="149" t="e">
        <f t="shared" si="5"/>
        <v>#DIV/0!</v>
      </c>
    </row>
    <row r="355" spans="1:5" ht="16.5" customHeight="1">
      <c r="A355" s="111">
        <v>2040799</v>
      </c>
      <c r="B355" s="111" t="s">
        <v>331</v>
      </c>
      <c r="C355" s="132">
        <v>0</v>
      </c>
      <c r="D355" s="132">
        <v>17</v>
      </c>
      <c r="E355" s="149">
        <f t="shared" si="5"/>
        <v>0</v>
      </c>
    </row>
    <row r="356" spans="1:5" ht="16.5" customHeight="1">
      <c r="A356" s="111">
        <v>20408</v>
      </c>
      <c r="B356" s="110" t="s">
        <v>332</v>
      </c>
      <c r="C356" s="132">
        <f>SUM(C357:C365)</f>
        <v>4687</v>
      </c>
      <c r="D356" s="132">
        <v>3438</v>
      </c>
      <c r="E356" s="149">
        <f t="shared" si="5"/>
        <v>136.32926119837114</v>
      </c>
    </row>
    <row r="357" spans="1:5" ht="16.5" customHeight="1">
      <c r="A357" s="111">
        <v>2040801</v>
      </c>
      <c r="B357" s="111" t="s">
        <v>119</v>
      </c>
      <c r="C357" s="132">
        <v>2133</v>
      </c>
      <c r="D357" s="132">
        <v>1923</v>
      </c>
      <c r="E357" s="149">
        <f t="shared" si="5"/>
        <v>110.9204368174727</v>
      </c>
    </row>
    <row r="358" spans="1:5" ht="16.5" customHeight="1">
      <c r="A358" s="111">
        <v>2040802</v>
      </c>
      <c r="B358" s="111" t="s">
        <v>120</v>
      </c>
      <c r="C358" s="132">
        <v>0</v>
      </c>
      <c r="D358" s="132">
        <v>87</v>
      </c>
      <c r="E358" s="149">
        <f t="shared" si="5"/>
        <v>0</v>
      </c>
    </row>
    <row r="359" spans="1:5" ht="16.5" customHeight="1">
      <c r="A359" s="111">
        <v>2040803</v>
      </c>
      <c r="B359" s="111" t="s">
        <v>121</v>
      </c>
      <c r="C359" s="132">
        <v>0</v>
      </c>
      <c r="D359" s="132">
        <v>0</v>
      </c>
      <c r="E359" s="149" t="e">
        <f t="shared" si="5"/>
        <v>#DIV/0!</v>
      </c>
    </row>
    <row r="360" spans="1:5" ht="16.5" customHeight="1">
      <c r="A360" s="111">
        <v>2040804</v>
      </c>
      <c r="B360" s="111" t="s">
        <v>333</v>
      </c>
      <c r="C360" s="132">
        <v>97</v>
      </c>
      <c r="D360" s="132">
        <v>120</v>
      </c>
      <c r="E360" s="149">
        <f t="shared" si="5"/>
        <v>80.83333333333333</v>
      </c>
    </row>
    <row r="361" spans="1:5" ht="16.5" customHeight="1">
      <c r="A361" s="111">
        <v>2040805</v>
      </c>
      <c r="B361" s="111" t="s">
        <v>334</v>
      </c>
      <c r="C361" s="132">
        <v>27</v>
      </c>
      <c r="D361" s="132">
        <v>3</v>
      </c>
      <c r="E361" s="149">
        <f t="shared" si="5"/>
        <v>900</v>
      </c>
    </row>
    <row r="362" spans="1:5" ht="16.5" customHeight="1">
      <c r="A362" s="111">
        <v>2040806</v>
      </c>
      <c r="B362" s="111" t="s">
        <v>335</v>
      </c>
      <c r="C362" s="132">
        <v>716</v>
      </c>
      <c r="D362" s="132">
        <v>247</v>
      </c>
      <c r="E362" s="149">
        <f t="shared" si="5"/>
        <v>289.87854251012146</v>
      </c>
    </row>
    <row r="363" spans="1:5" ht="16.5" customHeight="1">
      <c r="A363" s="111">
        <v>2040807</v>
      </c>
      <c r="B363" s="111" t="s">
        <v>160</v>
      </c>
      <c r="C363" s="132">
        <v>760</v>
      </c>
      <c r="D363" s="132">
        <v>0</v>
      </c>
      <c r="E363" s="149" t="e">
        <f t="shared" si="5"/>
        <v>#DIV/0!</v>
      </c>
    </row>
    <row r="364" spans="1:5" ht="16.5" customHeight="1">
      <c r="A364" s="111">
        <v>2040850</v>
      </c>
      <c r="B364" s="111" t="s">
        <v>128</v>
      </c>
      <c r="C364" s="132">
        <v>0</v>
      </c>
      <c r="D364" s="132">
        <v>0</v>
      </c>
      <c r="E364" s="149" t="e">
        <f t="shared" si="5"/>
        <v>#DIV/0!</v>
      </c>
    </row>
    <row r="365" spans="1:5" ht="16.5" customHeight="1">
      <c r="A365" s="111">
        <v>2040899</v>
      </c>
      <c r="B365" s="111" t="s">
        <v>336</v>
      </c>
      <c r="C365" s="132">
        <v>954</v>
      </c>
      <c r="D365" s="132">
        <v>1058</v>
      </c>
      <c r="E365" s="149">
        <f t="shared" si="5"/>
        <v>90.17013232514176</v>
      </c>
    </row>
    <row r="366" spans="1:5" ht="16.5" customHeight="1">
      <c r="A366" s="111">
        <v>20409</v>
      </c>
      <c r="B366" s="110" t="s">
        <v>337</v>
      </c>
      <c r="C366" s="132">
        <f>SUM(C367:C373)</f>
        <v>18</v>
      </c>
      <c r="D366" s="132">
        <v>421</v>
      </c>
      <c r="E366" s="149">
        <f t="shared" si="5"/>
        <v>4.275534441805226</v>
      </c>
    </row>
    <row r="367" spans="1:5" ht="16.5" customHeight="1">
      <c r="A367" s="111">
        <v>2040901</v>
      </c>
      <c r="B367" s="111" t="s">
        <v>119</v>
      </c>
      <c r="C367" s="132">
        <v>18</v>
      </c>
      <c r="D367" s="132">
        <v>7</v>
      </c>
      <c r="E367" s="149">
        <f t="shared" si="5"/>
        <v>257.14285714285717</v>
      </c>
    </row>
    <row r="368" spans="1:5" ht="16.5" customHeight="1">
      <c r="A368" s="111">
        <v>2040902</v>
      </c>
      <c r="B368" s="111" t="s">
        <v>120</v>
      </c>
      <c r="C368" s="132">
        <v>0</v>
      </c>
      <c r="D368" s="132">
        <v>4</v>
      </c>
      <c r="E368" s="149">
        <f t="shared" si="5"/>
        <v>0</v>
      </c>
    </row>
    <row r="369" spans="1:5" ht="16.5" customHeight="1">
      <c r="A369" s="111">
        <v>2040903</v>
      </c>
      <c r="B369" s="111" t="s">
        <v>121</v>
      </c>
      <c r="C369" s="132">
        <v>0</v>
      </c>
      <c r="D369" s="132">
        <v>0</v>
      </c>
      <c r="E369" s="149" t="e">
        <f t="shared" si="5"/>
        <v>#DIV/0!</v>
      </c>
    </row>
    <row r="370" spans="1:5" ht="16.5" customHeight="1">
      <c r="A370" s="111">
        <v>2040904</v>
      </c>
      <c r="B370" s="111" t="s">
        <v>338</v>
      </c>
      <c r="C370" s="132">
        <v>0</v>
      </c>
      <c r="D370" s="132">
        <v>0</v>
      </c>
      <c r="E370" s="149" t="e">
        <f t="shared" si="5"/>
        <v>#DIV/0!</v>
      </c>
    </row>
    <row r="371" spans="1:5" ht="16.5" customHeight="1">
      <c r="A371" s="111">
        <v>2040905</v>
      </c>
      <c r="B371" s="111" t="s">
        <v>339</v>
      </c>
      <c r="C371" s="132">
        <v>0</v>
      </c>
      <c r="D371" s="132">
        <v>0</v>
      </c>
      <c r="E371" s="149" t="e">
        <f t="shared" si="5"/>
        <v>#DIV/0!</v>
      </c>
    </row>
    <row r="372" spans="1:5" ht="16.5" customHeight="1">
      <c r="A372" s="111">
        <v>2040950</v>
      </c>
      <c r="B372" s="111" t="s">
        <v>128</v>
      </c>
      <c r="C372" s="132">
        <v>0</v>
      </c>
      <c r="D372" s="132">
        <v>0</v>
      </c>
      <c r="E372" s="149" t="e">
        <f t="shared" si="5"/>
        <v>#DIV/0!</v>
      </c>
    </row>
    <row r="373" spans="1:5" ht="16.5" customHeight="1">
      <c r="A373" s="111">
        <v>2040999</v>
      </c>
      <c r="B373" s="111" t="s">
        <v>340</v>
      </c>
      <c r="C373" s="132">
        <v>0</v>
      </c>
      <c r="D373" s="132">
        <v>410</v>
      </c>
      <c r="E373" s="149">
        <f t="shared" si="5"/>
        <v>0</v>
      </c>
    </row>
    <row r="374" spans="1:5" ht="16.5" customHeight="1">
      <c r="A374" s="111">
        <v>20410</v>
      </c>
      <c r="B374" s="110" t="s">
        <v>341</v>
      </c>
      <c r="C374" s="132">
        <f>SUM(C375:C379)</f>
        <v>0</v>
      </c>
      <c r="D374" s="132">
        <v>0</v>
      </c>
      <c r="E374" s="149" t="e">
        <f t="shared" si="5"/>
        <v>#DIV/0!</v>
      </c>
    </row>
    <row r="375" spans="1:5" ht="16.5" customHeight="1">
      <c r="A375" s="111">
        <v>2041001</v>
      </c>
      <c r="B375" s="111" t="s">
        <v>119</v>
      </c>
      <c r="C375" s="132">
        <v>0</v>
      </c>
      <c r="D375" s="132">
        <v>0</v>
      </c>
      <c r="E375" s="149" t="e">
        <f t="shared" si="5"/>
        <v>#DIV/0!</v>
      </c>
    </row>
    <row r="376" spans="1:5" ht="16.5" customHeight="1">
      <c r="A376" s="111">
        <v>2041002</v>
      </c>
      <c r="B376" s="111" t="s">
        <v>120</v>
      </c>
      <c r="C376" s="132">
        <v>0</v>
      </c>
      <c r="D376" s="132">
        <v>0</v>
      </c>
      <c r="E376" s="149" t="e">
        <f t="shared" si="5"/>
        <v>#DIV/0!</v>
      </c>
    </row>
    <row r="377" spans="1:5" ht="16.5" customHeight="1">
      <c r="A377" s="111">
        <v>2041006</v>
      </c>
      <c r="B377" s="111" t="s">
        <v>160</v>
      </c>
      <c r="C377" s="132">
        <v>0</v>
      </c>
      <c r="D377" s="132">
        <v>0</v>
      </c>
      <c r="E377" s="149" t="e">
        <f t="shared" si="5"/>
        <v>#DIV/0!</v>
      </c>
    </row>
    <row r="378" spans="1:5" ht="16.5" customHeight="1">
      <c r="A378" s="111">
        <v>2041007</v>
      </c>
      <c r="B378" s="111" t="s">
        <v>342</v>
      </c>
      <c r="C378" s="132">
        <v>0</v>
      </c>
      <c r="D378" s="132">
        <v>0</v>
      </c>
      <c r="E378" s="149" t="e">
        <f t="shared" si="5"/>
        <v>#DIV/0!</v>
      </c>
    </row>
    <row r="379" spans="1:5" ht="16.5" customHeight="1">
      <c r="A379" s="111">
        <v>2041099</v>
      </c>
      <c r="B379" s="111" t="s">
        <v>343</v>
      </c>
      <c r="C379" s="132">
        <v>0</v>
      </c>
      <c r="D379" s="132">
        <v>0</v>
      </c>
      <c r="E379" s="149" t="e">
        <f t="shared" si="5"/>
        <v>#DIV/0!</v>
      </c>
    </row>
    <row r="380" spans="1:5" ht="16.5" customHeight="1">
      <c r="A380" s="111">
        <v>20499</v>
      </c>
      <c r="B380" s="110" t="s">
        <v>344</v>
      </c>
      <c r="C380" s="132">
        <f>SUM(C381:C382)</f>
        <v>6151</v>
      </c>
      <c r="D380" s="132">
        <v>3520</v>
      </c>
      <c r="E380" s="149">
        <f t="shared" si="5"/>
        <v>174.7443181818182</v>
      </c>
    </row>
    <row r="381" spans="1:5" ht="16.5" customHeight="1">
      <c r="A381" s="111">
        <v>2049902</v>
      </c>
      <c r="B381" s="111" t="s">
        <v>345</v>
      </c>
      <c r="C381" s="132">
        <v>233</v>
      </c>
      <c r="D381" s="132">
        <v>115</v>
      </c>
      <c r="E381" s="149">
        <f t="shared" si="5"/>
        <v>202.6086956521739</v>
      </c>
    </row>
    <row r="382" spans="1:5" ht="16.5" customHeight="1">
      <c r="A382" s="111">
        <v>2049999</v>
      </c>
      <c r="B382" s="111" t="s">
        <v>346</v>
      </c>
      <c r="C382" s="132">
        <v>5918</v>
      </c>
      <c r="D382" s="132">
        <v>3405</v>
      </c>
      <c r="E382" s="149">
        <f t="shared" si="5"/>
        <v>173.80323054331865</v>
      </c>
    </row>
    <row r="383" spans="1:5" ht="16.5" customHeight="1">
      <c r="A383" s="111">
        <v>205</v>
      </c>
      <c r="B383" s="110" t="s">
        <v>347</v>
      </c>
      <c r="C383" s="132">
        <f>SUM(C384,C389,C396,C402,C408,C412,C416,C420,C426,C433)</f>
        <v>1158585</v>
      </c>
      <c r="D383" s="132">
        <v>1089737</v>
      </c>
      <c r="E383" s="149">
        <f t="shared" si="5"/>
        <v>106.3178546750271</v>
      </c>
    </row>
    <row r="384" spans="1:5" ht="16.5" customHeight="1">
      <c r="A384" s="111">
        <v>20501</v>
      </c>
      <c r="B384" s="110" t="s">
        <v>348</v>
      </c>
      <c r="C384" s="132">
        <f>SUM(C385:C388)</f>
        <v>28309</v>
      </c>
      <c r="D384" s="132">
        <v>29867</v>
      </c>
      <c r="E384" s="149">
        <f t="shared" si="5"/>
        <v>94.78354036227275</v>
      </c>
    </row>
    <row r="385" spans="1:5" ht="16.5" customHeight="1">
      <c r="A385" s="111">
        <v>2050101</v>
      </c>
      <c r="B385" s="111" t="s">
        <v>119</v>
      </c>
      <c r="C385" s="132">
        <v>15169</v>
      </c>
      <c r="D385" s="132">
        <v>17247</v>
      </c>
      <c r="E385" s="149">
        <f t="shared" si="5"/>
        <v>87.95152780193656</v>
      </c>
    </row>
    <row r="386" spans="1:5" ht="16.5" customHeight="1">
      <c r="A386" s="111">
        <v>2050102</v>
      </c>
      <c r="B386" s="111" t="s">
        <v>120</v>
      </c>
      <c r="C386" s="132">
        <v>3490</v>
      </c>
      <c r="D386" s="132">
        <v>2435</v>
      </c>
      <c r="E386" s="149">
        <f t="shared" si="5"/>
        <v>143.3264887063655</v>
      </c>
    </row>
    <row r="387" spans="1:5" ht="16.5" customHeight="1">
      <c r="A387" s="111">
        <v>2050103</v>
      </c>
      <c r="B387" s="111" t="s">
        <v>121</v>
      </c>
      <c r="C387" s="132">
        <v>96</v>
      </c>
      <c r="D387" s="132">
        <v>401</v>
      </c>
      <c r="E387" s="149">
        <f t="shared" si="5"/>
        <v>23.940149625935163</v>
      </c>
    </row>
    <row r="388" spans="1:5" ht="16.5" customHeight="1">
      <c r="A388" s="111">
        <v>2050199</v>
      </c>
      <c r="B388" s="111" t="s">
        <v>349</v>
      </c>
      <c r="C388" s="132">
        <v>9554</v>
      </c>
      <c r="D388" s="132">
        <v>9784</v>
      </c>
      <c r="E388" s="149">
        <f t="shared" si="5"/>
        <v>97.64922322158627</v>
      </c>
    </row>
    <row r="389" spans="1:5" ht="16.5" customHeight="1">
      <c r="A389" s="111">
        <v>20502</v>
      </c>
      <c r="B389" s="110" t="s">
        <v>350</v>
      </c>
      <c r="C389" s="132">
        <f>SUM(C390:C395)</f>
        <v>974798</v>
      </c>
      <c r="D389" s="132">
        <v>934174</v>
      </c>
      <c r="E389" s="149">
        <f t="shared" si="5"/>
        <v>104.34865453330964</v>
      </c>
    </row>
    <row r="390" spans="1:5" ht="16.5" customHeight="1">
      <c r="A390" s="111">
        <v>2050201</v>
      </c>
      <c r="B390" s="111" t="s">
        <v>351</v>
      </c>
      <c r="C390" s="132">
        <v>28661</v>
      </c>
      <c r="D390" s="132">
        <v>27065</v>
      </c>
      <c r="E390" s="149">
        <f aca="true" t="shared" si="6" ref="E390:E453">C390/D390*100</f>
        <v>105.89691483465731</v>
      </c>
    </row>
    <row r="391" spans="1:5" ht="16.5" customHeight="1">
      <c r="A391" s="111">
        <v>2050202</v>
      </c>
      <c r="B391" s="111" t="s">
        <v>352</v>
      </c>
      <c r="C391" s="132">
        <v>402695</v>
      </c>
      <c r="D391" s="132">
        <v>376513</v>
      </c>
      <c r="E391" s="149">
        <f t="shared" si="6"/>
        <v>106.95381035980165</v>
      </c>
    </row>
    <row r="392" spans="1:5" ht="16.5" customHeight="1">
      <c r="A392" s="111">
        <v>2050203</v>
      </c>
      <c r="B392" s="111" t="s">
        <v>353</v>
      </c>
      <c r="C392" s="132">
        <v>207783</v>
      </c>
      <c r="D392" s="132">
        <v>245623</v>
      </c>
      <c r="E392" s="149">
        <f t="shared" si="6"/>
        <v>84.59427659461858</v>
      </c>
    </row>
    <row r="393" spans="1:5" ht="16.5" customHeight="1">
      <c r="A393" s="111">
        <v>2050204</v>
      </c>
      <c r="B393" s="111" t="s">
        <v>354</v>
      </c>
      <c r="C393" s="132">
        <v>132015</v>
      </c>
      <c r="D393" s="132">
        <v>111977</v>
      </c>
      <c r="E393" s="149">
        <f t="shared" si="6"/>
        <v>117.89474624253195</v>
      </c>
    </row>
    <row r="394" spans="1:5" ht="16.5" customHeight="1">
      <c r="A394" s="111">
        <v>2050205</v>
      </c>
      <c r="B394" s="111" t="s">
        <v>355</v>
      </c>
      <c r="C394" s="132">
        <v>2046</v>
      </c>
      <c r="D394" s="132">
        <v>2479</v>
      </c>
      <c r="E394" s="149">
        <f t="shared" si="6"/>
        <v>82.53327954820492</v>
      </c>
    </row>
    <row r="395" spans="1:5" ht="16.5" customHeight="1">
      <c r="A395" s="111">
        <v>2050299</v>
      </c>
      <c r="B395" s="111" t="s">
        <v>356</v>
      </c>
      <c r="C395" s="132">
        <v>201598</v>
      </c>
      <c r="D395" s="132">
        <v>170517</v>
      </c>
      <c r="E395" s="149">
        <f t="shared" si="6"/>
        <v>118.227508107696</v>
      </c>
    </row>
    <row r="396" spans="1:5" ht="16.5" customHeight="1">
      <c r="A396" s="111">
        <v>20503</v>
      </c>
      <c r="B396" s="110" t="s">
        <v>357</v>
      </c>
      <c r="C396" s="132">
        <f>SUM(C397:C401)</f>
        <v>88075</v>
      </c>
      <c r="D396" s="132">
        <v>68878</v>
      </c>
      <c r="E396" s="149">
        <f t="shared" si="6"/>
        <v>127.87101832225093</v>
      </c>
    </row>
    <row r="397" spans="1:5" ht="16.5" customHeight="1">
      <c r="A397" s="111">
        <v>2050301</v>
      </c>
      <c r="B397" s="111" t="s">
        <v>358</v>
      </c>
      <c r="C397" s="132">
        <v>578</v>
      </c>
      <c r="D397" s="132">
        <v>1014</v>
      </c>
      <c r="E397" s="149">
        <f t="shared" si="6"/>
        <v>57.001972386587774</v>
      </c>
    </row>
    <row r="398" spans="1:5" ht="16.5" customHeight="1">
      <c r="A398" s="111">
        <v>2050302</v>
      </c>
      <c r="B398" s="111" t="s">
        <v>359</v>
      </c>
      <c r="C398" s="132">
        <v>50376</v>
      </c>
      <c r="D398" s="132">
        <v>42770</v>
      </c>
      <c r="E398" s="149">
        <f t="shared" si="6"/>
        <v>117.78349310264204</v>
      </c>
    </row>
    <row r="399" spans="1:5" s="97" customFormat="1" ht="16.5" customHeight="1">
      <c r="A399" s="111">
        <v>2050303</v>
      </c>
      <c r="B399" s="111" t="s">
        <v>360</v>
      </c>
      <c r="C399" s="132">
        <v>10583</v>
      </c>
      <c r="D399" s="132">
        <v>6391</v>
      </c>
      <c r="E399" s="149">
        <f t="shared" si="6"/>
        <v>165.592239086215</v>
      </c>
    </row>
    <row r="400" spans="1:5" ht="16.5" customHeight="1">
      <c r="A400" s="111">
        <v>2050305</v>
      </c>
      <c r="B400" s="111" t="s">
        <v>361</v>
      </c>
      <c r="C400" s="132">
        <v>25486</v>
      </c>
      <c r="D400" s="132">
        <v>17801</v>
      </c>
      <c r="E400" s="149">
        <f t="shared" si="6"/>
        <v>143.17173192517274</v>
      </c>
    </row>
    <row r="401" spans="1:5" ht="16.5" customHeight="1">
      <c r="A401" s="111">
        <v>2050399</v>
      </c>
      <c r="B401" s="111" t="s">
        <v>362</v>
      </c>
      <c r="C401" s="132">
        <v>1052</v>
      </c>
      <c r="D401" s="132">
        <v>902</v>
      </c>
      <c r="E401" s="149">
        <f t="shared" si="6"/>
        <v>116.62971175166297</v>
      </c>
    </row>
    <row r="402" spans="1:5" ht="16.5" customHeight="1">
      <c r="A402" s="111">
        <v>20504</v>
      </c>
      <c r="B402" s="110" t="s">
        <v>363</v>
      </c>
      <c r="C402" s="132">
        <f>SUM(C403:C407)</f>
        <v>144</v>
      </c>
      <c r="D402" s="132">
        <v>27</v>
      </c>
      <c r="E402" s="149">
        <f t="shared" si="6"/>
        <v>533.3333333333333</v>
      </c>
    </row>
    <row r="403" spans="1:5" ht="16.5" customHeight="1">
      <c r="A403" s="111">
        <v>2050401</v>
      </c>
      <c r="B403" s="111" t="s">
        <v>364</v>
      </c>
      <c r="C403" s="132">
        <v>0</v>
      </c>
      <c r="D403" s="132">
        <v>0</v>
      </c>
      <c r="E403" s="149" t="e">
        <f t="shared" si="6"/>
        <v>#DIV/0!</v>
      </c>
    </row>
    <row r="404" spans="1:5" ht="16.5" customHeight="1">
      <c r="A404" s="111">
        <v>2050402</v>
      </c>
      <c r="B404" s="111" t="s">
        <v>365</v>
      </c>
      <c r="C404" s="132">
        <v>127</v>
      </c>
      <c r="D404" s="132">
        <v>0</v>
      </c>
      <c r="E404" s="149" t="e">
        <f t="shared" si="6"/>
        <v>#DIV/0!</v>
      </c>
    </row>
    <row r="405" spans="1:5" ht="16.5" customHeight="1">
      <c r="A405" s="111">
        <v>2050403</v>
      </c>
      <c r="B405" s="111" t="s">
        <v>366</v>
      </c>
      <c r="C405" s="132">
        <v>12</v>
      </c>
      <c r="D405" s="132">
        <v>0</v>
      </c>
      <c r="E405" s="149" t="e">
        <f t="shared" si="6"/>
        <v>#DIV/0!</v>
      </c>
    </row>
    <row r="406" spans="1:5" ht="16.5" customHeight="1">
      <c r="A406" s="111">
        <v>2050404</v>
      </c>
      <c r="B406" s="111" t="s">
        <v>367</v>
      </c>
      <c r="C406" s="132">
        <v>0</v>
      </c>
      <c r="D406" s="132">
        <v>4</v>
      </c>
      <c r="E406" s="149">
        <f t="shared" si="6"/>
        <v>0</v>
      </c>
    </row>
    <row r="407" spans="1:5" ht="16.5" customHeight="1">
      <c r="A407" s="111">
        <v>2050499</v>
      </c>
      <c r="B407" s="111" t="s">
        <v>368</v>
      </c>
      <c r="C407" s="132">
        <v>5</v>
      </c>
      <c r="D407" s="132">
        <v>23</v>
      </c>
      <c r="E407" s="149">
        <f t="shared" si="6"/>
        <v>21.73913043478261</v>
      </c>
    </row>
    <row r="408" spans="1:5" ht="16.5" customHeight="1">
      <c r="A408" s="111">
        <v>20505</v>
      </c>
      <c r="B408" s="110" t="s">
        <v>369</v>
      </c>
      <c r="C408" s="132">
        <f>SUM(C409:C411)</f>
        <v>2597</v>
      </c>
      <c r="D408" s="132">
        <v>1382</v>
      </c>
      <c r="E408" s="149">
        <f t="shared" si="6"/>
        <v>187.91606367583213</v>
      </c>
    </row>
    <row r="409" spans="1:5" ht="16.5" customHeight="1">
      <c r="A409" s="111">
        <v>2050501</v>
      </c>
      <c r="B409" s="111" t="s">
        <v>370</v>
      </c>
      <c r="C409" s="132">
        <v>1003</v>
      </c>
      <c r="D409" s="132">
        <v>829</v>
      </c>
      <c r="E409" s="149">
        <f t="shared" si="6"/>
        <v>120.9891435464415</v>
      </c>
    </row>
    <row r="410" spans="1:5" ht="16.5" customHeight="1">
      <c r="A410" s="111">
        <v>2050502</v>
      </c>
      <c r="B410" s="111" t="s">
        <v>371</v>
      </c>
      <c r="C410" s="132">
        <v>8</v>
      </c>
      <c r="D410" s="132">
        <v>218</v>
      </c>
      <c r="E410" s="149">
        <f t="shared" si="6"/>
        <v>3.669724770642202</v>
      </c>
    </row>
    <row r="411" spans="1:5" ht="16.5" customHeight="1">
      <c r="A411" s="111">
        <v>2050599</v>
      </c>
      <c r="B411" s="111" t="s">
        <v>372</v>
      </c>
      <c r="C411" s="132">
        <v>1586</v>
      </c>
      <c r="D411" s="132">
        <v>335</v>
      </c>
      <c r="E411" s="149">
        <f t="shared" si="6"/>
        <v>473.43283582089555</v>
      </c>
    </row>
    <row r="412" spans="1:5" ht="16.5" customHeight="1">
      <c r="A412" s="111">
        <v>20506</v>
      </c>
      <c r="B412" s="110" t="s">
        <v>373</v>
      </c>
      <c r="C412" s="132">
        <f>SUM(C413:C415)</f>
        <v>0</v>
      </c>
      <c r="D412" s="132">
        <v>0</v>
      </c>
      <c r="E412" s="149" t="e">
        <f t="shared" si="6"/>
        <v>#DIV/0!</v>
      </c>
    </row>
    <row r="413" spans="1:5" ht="16.5" customHeight="1">
      <c r="A413" s="111">
        <v>2050601</v>
      </c>
      <c r="B413" s="111" t="s">
        <v>374</v>
      </c>
      <c r="C413" s="132">
        <v>0</v>
      </c>
      <c r="D413" s="132">
        <v>0</v>
      </c>
      <c r="E413" s="149" t="e">
        <f t="shared" si="6"/>
        <v>#DIV/0!</v>
      </c>
    </row>
    <row r="414" spans="1:5" ht="16.5" customHeight="1">
      <c r="A414" s="111">
        <v>2050602</v>
      </c>
      <c r="B414" s="111" t="s">
        <v>375</v>
      </c>
      <c r="C414" s="132">
        <v>0</v>
      </c>
      <c r="D414" s="132">
        <v>0</v>
      </c>
      <c r="E414" s="149" t="e">
        <f t="shared" si="6"/>
        <v>#DIV/0!</v>
      </c>
    </row>
    <row r="415" spans="1:5" ht="16.5" customHeight="1">
      <c r="A415" s="111">
        <v>2050699</v>
      </c>
      <c r="B415" s="111" t="s">
        <v>376</v>
      </c>
      <c r="C415" s="132">
        <v>0</v>
      </c>
      <c r="D415" s="132">
        <v>0</v>
      </c>
      <c r="E415" s="149" t="e">
        <f t="shared" si="6"/>
        <v>#DIV/0!</v>
      </c>
    </row>
    <row r="416" spans="1:5" ht="16.5" customHeight="1">
      <c r="A416" s="111">
        <v>20507</v>
      </c>
      <c r="B416" s="110" t="s">
        <v>377</v>
      </c>
      <c r="C416" s="132">
        <f>SUM(C417:C419)</f>
        <v>4455</v>
      </c>
      <c r="D416" s="132">
        <v>4010</v>
      </c>
      <c r="E416" s="149">
        <f t="shared" si="6"/>
        <v>111.09725685785537</v>
      </c>
    </row>
    <row r="417" spans="1:5" ht="16.5" customHeight="1">
      <c r="A417" s="111">
        <v>2050701</v>
      </c>
      <c r="B417" s="111" t="s">
        <v>378</v>
      </c>
      <c r="C417" s="132">
        <v>4364</v>
      </c>
      <c r="D417" s="132">
        <v>3652</v>
      </c>
      <c r="E417" s="149">
        <f t="shared" si="6"/>
        <v>119.49616648411829</v>
      </c>
    </row>
    <row r="418" spans="1:5" ht="16.5" customHeight="1">
      <c r="A418" s="111">
        <v>2050702</v>
      </c>
      <c r="B418" s="111" t="s">
        <v>379</v>
      </c>
      <c r="C418" s="132">
        <v>0</v>
      </c>
      <c r="D418" s="132">
        <v>13</v>
      </c>
      <c r="E418" s="149">
        <f t="shared" si="6"/>
        <v>0</v>
      </c>
    </row>
    <row r="419" spans="1:5" ht="16.5" customHeight="1">
      <c r="A419" s="111">
        <v>2050799</v>
      </c>
      <c r="B419" s="111" t="s">
        <v>380</v>
      </c>
      <c r="C419" s="132">
        <v>91</v>
      </c>
      <c r="D419" s="132">
        <v>345</v>
      </c>
      <c r="E419" s="149">
        <f t="shared" si="6"/>
        <v>26.3768115942029</v>
      </c>
    </row>
    <row r="420" spans="1:5" ht="16.5" customHeight="1">
      <c r="A420" s="111">
        <v>20508</v>
      </c>
      <c r="B420" s="110" t="s">
        <v>381</v>
      </c>
      <c r="C420" s="132">
        <f>SUM(C421:C425)</f>
        <v>8139</v>
      </c>
      <c r="D420" s="132">
        <v>6131</v>
      </c>
      <c r="E420" s="149">
        <f t="shared" si="6"/>
        <v>132.75159027891047</v>
      </c>
    </row>
    <row r="421" spans="1:5" ht="16.5" customHeight="1">
      <c r="A421" s="111">
        <v>2050801</v>
      </c>
      <c r="B421" s="111" t="s">
        <v>382</v>
      </c>
      <c r="C421" s="132">
        <v>3457</v>
      </c>
      <c r="D421" s="132">
        <v>3079</v>
      </c>
      <c r="E421" s="149">
        <f t="shared" si="6"/>
        <v>112.27671321857746</v>
      </c>
    </row>
    <row r="422" spans="1:5" ht="16.5" customHeight="1">
      <c r="A422" s="111">
        <v>2050802</v>
      </c>
      <c r="B422" s="111" t="s">
        <v>383</v>
      </c>
      <c r="C422" s="132">
        <v>2525</v>
      </c>
      <c r="D422" s="132">
        <v>2419</v>
      </c>
      <c r="E422" s="149">
        <f t="shared" si="6"/>
        <v>104.38197602315007</v>
      </c>
    </row>
    <row r="423" spans="1:5" ht="16.5" customHeight="1">
      <c r="A423" s="111">
        <v>2050803</v>
      </c>
      <c r="B423" s="111" t="s">
        <v>384</v>
      </c>
      <c r="C423" s="132">
        <v>646</v>
      </c>
      <c r="D423" s="132">
        <v>601</v>
      </c>
      <c r="E423" s="149">
        <f t="shared" si="6"/>
        <v>107.48752079866888</v>
      </c>
    </row>
    <row r="424" spans="1:5" ht="16.5" customHeight="1">
      <c r="A424" s="111">
        <v>2050804</v>
      </c>
      <c r="B424" s="111" t="s">
        <v>385</v>
      </c>
      <c r="C424" s="132">
        <v>0</v>
      </c>
      <c r="D424" s="132">
        <v>0</v>
      </c>
      <c r="E424" s="149" t="e">
        <f t="shared" si="6"/>
        <v>#DIV/0!</v>
      </c>
    </row>
    <row r="425" spans="1:5" ht="16.5" customHeight="1">
      <c r="A425" s="111">
        <v>2050899</v>
      </c>
      <c r="B425" s="111" t="s">
        <v>386</v>
      </c>
      <c r="C425" s="132">
        <v>1511</v>
      </c>
      <c r="D425" s="132">
        <v>32</v>
      </c>
      <c r="E425" s="149">
        <f t="shared" si="6"/>
        <v>4721.875</v>
      </c>
    </row>
    <row r="426" spans="1:5" ht="16.5" customHeight="1">
      <c r="A426" s="111">
        <v>20509</v>
      </c>
      <c r="B426" s="110" t="s">
        <v>387</v>
      </c>
      <c r="C426" s="132">
        <f>SUM(C427:C432)</f>
        <v>14988</v>
      </c>
      <c r="D426" s="132">
        <v>16855</v>
      </c>
      <c r="E426" s="149">
        <f t="shared" si="6"/>
        <v>88.92316819934737</v>
      </c>
    </row>
    <row r="427" spans="1:5" ht="16.5" customHeight="1">
      <c r="A427" s="111">
        <v>2050901</v>
      </c>
      <c r="B427" s="111" t="s">
        <v>388</v>
      </c>
      <c r="C427" s="132">
        <v>1243</v>
      </c>
      <c r="D427" s="132">
        <v>1063</v>
      </c>
      <c r="E427" s="149">
        <f t="shared" si="6"/>
        <v>116.93320790216369</v>
      </c>
    </row>
    <row r="428" spans="1:5" ht="16.5" customHeight="1">
      <c r="A428" s="111">
        <v>2050902</v>
      </c>
      <c r="B428" s="111" t="s">
        <v>389</v>
      </c>
      <c r="C428" s="132">
        <v>2156</v>
      </c>
      <c r="D428" s="132">
        <v>1429</v>
      </c>
      <c r="E428" s="149">
        <f t="shared" si="6"/>
        <v>150.87473757872638</v>
      </c>
    </row>
    <row r="429" spans="1:5" ht="16.5" customHeight="1">
      <c r="A429" s="111">
        <v>2050903</v>
      </c>
      <c r="B429" s="111" t="s">
        <v>390</v>
      </c>
      <c r="C429" s="132">
        <v>580</v>
      </c>
      <c r="D429" s="132">
        <v>0</v>
      </c>
      <c r="E429" s="149" t="e">
        <f t="shared" si="6"/>
        <v>#DIV/0!</v>
      </c>
    </row>
    <row r="430" spans="1:5" ht="16.5" customHeight="1">
      <c r="A430" s="111">
        <v>2050904</v>
      </c>
      <c r="B430" s="111" t="s">
        <v>391</v>
      </c>
      <c r="C430" s="132">
        <v>557</v>
      </c>
      <c r="D430" s="132">
        <v>1</v>
      </c>
      <c r="E430" s="149">
        <f t="shared" si="6"/>
        <v>55700</v>
      </c>
    </row>
    <row r="431" spans="1:5" ht="16.5" customHeight="1">
      <c r="A431" s="111">
        <v>2050905</v>
      </c>
      <c r="B431" s="111" t="s">
        <v>392</v>
      </c>
      <c r="C431" s="132">
        <v>0</v>
      </c>
      <c r="D431" s="132">
        <v>245</v>
      </c>
      <c r="E431" s="149">
        <f t="shared" si="6"/>
        <v>0</v>
      </c>
    </row>
    <row r="432" spans="1:5" ht="16.5" customHeight="1">
      <c r="A432" s="111">
        <v>2050999</v>
      </c>
      <c r="B432" s="111" t="s">
        <v>393</v>
      </c>
      <c r="C432" s="132">
        <v>10452</v>
      </c>
      <c r="D432" s="132">
        <v>14117</v>
      </c>
      <c r="E432" s="149">
        <f t="shared" si="6"/>
        <v>74.03839342636537</v>
      </c>
    </row>
    <row r="433" spans="1:5" ht="16.5" customHeight="1">
      <c r="A433" s="111">
        <v>20599</v>
      </c>
      <c r="B433" s="110" t="s">
        <v>394</v>
      </c>
      <c r="C433" s="132">
        <f>C434</f>
        <v>37080</v>
      </c>
      <c r="D433" s="132">
        <v>28413</v>
      </c>
      <c r="E433" s="149">
        <f t="shared" si="6"/>
        <v>130.50364269876465</v>
      </c>
    </row>
    <row r="434" spans="1:5" ht="16.5" customHeight="1">
      <c r="A434" s="111">
        <v>2059999</v>
      </c>
      <c r="B434" s="111" t="s">
        <v>395</v>
      </c>
      <c r="C434" s="132">
        <v>37080</v>
      </c>
      <c r="D434" s="132">
        <v>28413</v>
      </c>
      <c r="E434" s="149">
        <f t="shared" si="6"/>
        <v>130.50364269876465</v>
      </c>
    </row>
    <row r="435" spans="1:5" ht="16.5" customHeight="1">
      <c r="A435" s="111">
        <v>206</v>
      </c>
      <c r="B435" s="110" t="s">
        <v>396</v>
      </c>
      <c r="C435" s="132">
        <f>SUM(C436,C441,C450,C456,C461,C466,C471,C478,C482,C486)</f>
        <v>75592</v>
      </c>
      <c r="D435" s="132">
        <v>56609</v>
      </c>
      <c r="E435" s="149">
        <f t="shared" si="6"/>
        <v>133.53353707007722</v>
      </c>
    </row>
    <row r="436" spans="1:5" ht="16.5" customHeight="1">
      <c r="A436" s="111">
        <v>20601</v>
      </c>
      <c r="B436" s="110" t="s">
        <v>397</v>
      </c>
      <c r="C436" s="132">
        <f>SUM(C437:C440)</f>
        <v>6235</v>
      </c>
      <c r="D436" s="132">
        <v>3462</v>
      </c>
      <c r="E436" s="149">
        <f t="shared" si="6"/>
        <v>180.09820912767188</v>
      </c>
    </row>
    <row r="437" spans="1:5" ht="16.5" customHeight="1">
      <c r="A437" s="111">
        <v>2060101</v>
      </c>
      <c r="B437" s="111" t="s">
        <v>119</v>
      </c>
      <c r="C437" s="132">
        <v>3251</v>
      </c>
      <c r="D437" s="132">
        <v>2164</v>
      </c>
      <c r="E437" s="149">
        <f t="shared" si="6"/>
        <v>150.23105360443623</v>
      </c>
    </row>
    <row r="438" spans="1:5" ht="16.5" customHeight="1">
      <c r="A438" s="111">
        <v>2060102</v>
      </c>
      <c r="B438" s="111" t="s">
        <v>120</v>
      </c>
      <c r="C438" s="132">
        <v>317</v>
      </c>
      <c r="D438" s="132">
        <v>164</v>
      </c>
      <c r="E438" s="149">
        <f t="shared" si="6"/>
        <v>193.29268292682926</v>
      </c>
    </row>
    <row r="439" spans="1:5" ht="16.5" customHeight="1">
      <c r="A439" s="111">
        <v>2060103</v>
      </c>
      <c r="B439" s="111" t="s">
        <v>121</v>
      </c>
      <c r="C439" s="132">
        <v>0</v>
      </c>
      <c r="D439" s="132">
        <v>0</v>
      </c>
      <c r="E439" s="149" t="e">
        <f t="shared" si="6"/>
        <v>#DIV/0!</v>
      </c>
    </row>
    <row r="440" spans="1:5" ht="16.5" customHeight="1">
      <c r="A440" s="111">
        <v>2060199</v>
      </c>
      <c r="B440" s="111" t="s">
        <v>398</v>
      </c>
      <c r="C440" s="132">
        <v>2667</v>
      </c>
      <c r="D440" s="132">
        <v>1134</v>
      </c>
      <c r="E440" s="149">
        <f t="shared" si="6"/>
        <v>235.18518518518516</v>
      </c>
    </row>
    <row r="441" spans="1:5" ht="16.5" customHeight="1">
      <c r="A441" s="111">
        <v>20602</v>
      </c>
      <c r="B441" s="110" t="s">
        <v>399</v>
      </c>
      <c r="C441" s="132">
        <f>SUM(C442:C449)</f>
        <v>20</v>
      </c>
      <c r="D441" s="132">
        <v>15</v>
      </c>
      <c r="E441" s="149">
        <f t="shared" si="6"/>
        <v>133.33333333333331</v>
      </c>
    </row>
    <row r="442" spans="1:5" ht="16.5" customHeight="1">
      <c r="A442" s="111">
        <v>2060201</v>
      </c>
      <c r="B442" s="111" t="s">
        <v>400</v>
      </c>
      <c r="C442" s="132">
        <v>0</v>
      </c>
      <c r="D442" s="132">
        <v>0</v>
      </c>
      <c r="E442" s="149" t="e">
        <f t="shared" si="6"/>
        <v>#DIV/0!</v>
      </c>
    </row>
    <row r="443" spans="1:5" ht="16.5" customHeight="1">
      <c r="A443" s="111">
        <v>2060203</v>
      </c>
      <c r="B443" s="111" t="s">
        <v>401</v>
      </c>
      <c r="C443" s="132">
        <v>15</v>
      </c>
      <c r="D443" s="132">
        <v>0</v>
      </c>
      <c r="E443" s="149" t="e">
        <f t="shared" si="6"/>
        <v>#DIV/0!</v>
      </c>
    </row>
    <row r="444" spans="1:5" ht="16.5" customHeight="1">
      <c r="A444" s="111">
        <v>2060204</v>
      </c>
      <c r="B444" s="111" t="s">
        <v>402</v>
      </c>
      <c r="C444" s="132">
        <v>0</v>
      </c>
      <c r="D444" s="132">
        <v>0</v>
      </c>
      <c r="E444" s="149" t="e">
        <f t="shared" si="6"/>
        <v>#DIV/0!</v>
      </c>
    </row>
    <row r="445" spans="1:5" ht="16.5" customHeight="1">
      <c r="A445" s="111">
        <v>2060205</v>
      </c>
      <c r="B445" s="111" t="s">
        <v>403</v>
      </c>
      <c r="C445" s="132">
        <v>0</v>
      </c>
      <c r="D445" s="132">
        <v>0</v>
      </c>
      <c r="E445" s="149" t="e">
        <f t="shared" si="6"/>
        <v>#DIV/0!</v>
      </c>
    </row>
    <row r="446" spans="1:5" ht="16.5" customHeight="1">
      <c r="A446" s="111">
        <v>2060206</v>
      </c>
      <c r="B446" s="111" t="s">
        <v>404</v>
      </c>
      <c r="C446" s="132">
        <v>5</v>
      </c>
      <c r="D446" s="132">
        <v>15</v>
      </c>
      <c r="E446" s="149">
        <f t="shared" si="6"/>
        <v>33.33333333333333</v>
      </c>
    </row>
    <row r="447" spans="1:5" ht="16.5" customHeight="1">
      <c r="A447" s="111">
        <v>2060207</v>
      </c>
      <c r="B447" s="111" t="s">
        <v>405</v>
      </c>
      <c r="C447" s="132">
        <v>0</v>
      </c>
      <c r="D447" s="132">
        <v>0</v>
      </c>
      <c r="E447" s="149" t="e">
        <f t="shared" si="6"/>
        <v>#DIV/0!</v>
      </c>
    </row>
    <row r="448" spans="1:5" ht="16.5" customHeight="1">
      <c r="A448" s="111">
        <v>2060208</v>
      </c>
      <c r="B448" s="111" t="s">
        <v>406</v>
      </c>
      <c r="C448" s="132">
        <v>0</v>
      </c>
      <c r="D448" s="132">
        <v>0</v>
      </c>
      <c r="E448" s="149" t="e">
        <f t="shared" si="6"/>
        <v>#DIV/0!</v>
      </c>
    </row>
    <row r="449" spans="1:5" ht="16.5" customHeight="1">
      <c r="A449" s="111">
        <v>2060299</v>
      </c>
      <c r="B449" s="111" t="s">
        <v>407</v>
      </c>
      <c r="C449" s="132">
        <v>0</v>
      </c>
      <c r="D449" s="132">
        <v>0</v>
      </c>
      <c r="E449" s="149" t="e">
        <f t="shared" si="6"/>
        <v>#DIV/0!</v>
      </c>
    </row>
    <row r="450" spans="1:5" ht="16.5" customHeight="1">
      <c r="A450" s="111">
        <v>20603</v>
      </c>
      <c r="B450" s="110" t="s">
        <v>408</v>
      </c>
      <c r="C450" s="132">
        <f>SUM(C451:C455)</f>
        <v>16</v>
      </c>
      <c r="D450" s="132">
        <v>127</v>
      </c>
      <c r="E450" s="149">
        <f t="shared" si="6"/>
        <v>12.598425196850393</v>
      </c>
    </row>
    <row r="451" spans="1:5" ht="16.5" customHeight="1">
      <c r="A451" s="111">
        <v>2060301</v>
      </c>
      <c r="B451" s="111" t="s">
        <v>400</v>
      </c>
      <c r="C451" s="132">
        <v>0</v>
      </c>
      <c r="D451" s="132">
        <v>0</v>
      </c>
      <c r="E451" s="149" t="e">
        <f t="shared" si="6"/>
        <v>#DIV/0!</v>
      </c>
    </row>
    <row r="452" spans="1:5" ht="16.5" customHeight="1">
      <c r="A452" s="111">
        <v>2060302</v>
      </c>
      <c r="B452" s="111" t="s">
        <v>409</v>
      </c>
      <c r="C452" s="132">
        <v>6</v>
      </c>
      <c r="D452" s="132">
        <v>14</v>
      </c>
      <c r="E452" s="149">
        <f t="shared" si="6"/>
        <v>42.857142857142854</v>
      </c>
    </row>
    <row r="453" spans="1:5" ht="16.5" customHeight="1">
      <c r="A453" s="111">
        <v>2060303</v>
      </c>
      <c r="B453" s="111" t="s">
        <v>410</v>
      </c>
      <c r="C453" s="132">
        <v>0</v>
      </c>
      <c r="D453" s="132">
        <v>0</v>
      </c>
      <c r="E453" s="149" t="e">
        <f t="shared" si="6"/>
        <v>#DIV/0!</v>
      </c>
    </row>
    <row r="454" spans="1:5" ht="16.5" customHeight="1">
      <c r="A454" s="111">
        <v>2060304</v>
      </c>
      <c r="B454" s="111" t="s">
        <v>411</v>
      </c>
      <c r="C454" s="132">
        <v>0</v>
      </c>
      <c r="D454" s="132">
        <v>0</v>
      </c>
      <c r="E454" s="149" t="e">
        <f aca="true" t="shared" si="7" ref="E454:E517">C454/D454*100</f>
        <v>#DIV/0!</v>
      </c>
    </row>
    <row r="455" spans="1:5" ht="16.5" customHeight="1">
      <c r="A455" s="111">
        <v>2060399</v>
      </c>
      <c r="B455" s="111" t="s">
        <v>412</v>
      </c>
      <c r="C455" s="132">
        <v>10</v>
      </c>
      <c r="D455" s="132">
        <v>113</v>
      </c>
      <c r="E455" s="149">
        <f t="shared" si="7"/>
        <v>8.849557522123893</v>
      </c>
    </row>
    <row r="456" spans="1:5" ht="16.5" customHeight="1">
      <c r="A456" s="111">
        <v>20604</v>
      </c>
      <c r="B456" s="110" t="s">
        <v>413</v>
      </c>
      <c r="C456" s="132">
        <f>SUM(C457:C460)</f>
        <v>3626</v>
      </c>
      <c r="D456" s="132">
        <v>2896</v>
      </c>
      <c r="E456" s="149">
        <f t="shared" si="7"/>
        <v>125.20718232044199</v>
      </c>
    </row>
    <row r="457" spans="1:5" ht="16.5" customHeight="1">
      <c r="A457" s="111">
        <v>2060401</v>
      </c>
      <c r="B457" s="111" t="s">
        <v>400</v>
      </c>
      <c r="C457" s="132">
        <v>0</v>
      </c>
      <c r="D457" s="132">
        <v>2</v>
      </c>
      <c r="E457" s="149">
        <f t="shared" si="7"/>
        <v>0</v>
      </c>
    </row>
    <row r="458" spans="1:5" ht="16.5" customHeight="1">
      <c r="A458" s="111">
        <v>2060404</v>
      </c>
      <c r="B458" s="111" t="s">
        <v>414</v>
      </c>
      <c r="C458" s="132">
        <v>2511</v>
      </c>
      <c r="D458" s="132">
        <v>1862</v>
      </c>
      <c r="E458" s="149">
        <f t="shared" si="7"/>
        <v>134.8549946294307</v>
      </c>
    </row>
    <row r="459" spans="1:5" ht="16.5" customHeight="1">
      <c r="A459" s="111">
        <v>2060405</v>
      </c>
      <c r="B459" s="111" t="s">
        <v>415</v>
      </c>
      <c r="C459" s="132">
        <v>0</v>
      </c>
      <c r="D459" s="132">
        <v>0</v>
      </c>
      <c r="E459" s="149" t="e">
        <f t="shared" si="7"/>
        <v>#DIV/0!</v>
      </c>
    </row>
    <row r="460" spans="1:5" ht="16.5" customHeight="1">
      <c r="A460" s="111">
        <v>2060499</v>
      </c>
      <c r="B460" s="111" t="s">
        <v>416</v>
      </c>
      <c r="C460" s="132">
        <v>1115</v>
      </c>
      <c r="D460" s="132">
        <v>1032</v>
      </c>
      <c r="E460" s="149">
        <f t="shared" si="7"/>
        <v>108.04263565891472</v>
      </c>
    </row>
    <row r="461" spans="1:5" ht="16.5" customHeight="1">
      <c r="A461" s="111">
        <v>20605</v>
      </c>
      <c r="B461" s="110" t="s">
        <v>417</v>
      </c>
      <c r="C461" s="132">
        <f>SUM(C462:C465)</f>
        <v>5160</v>
      </c>
      <c r="D461" s="132">
        <v>2783</v>
      </c>
      <c r="E461" s="149">
        <f t="shared" si="7"/>
        <v>185.41142651814587</v>
      </c>
    </row>
    <row r="462" spans="1:5" ht="16.5" customHeight="1">
      <c r="A462" s="111">
        <v>2060501</v>
      </c>
      <c r="B462" s="111" t="s">
        <v>400</v>
      </c>
      <c r="C462" s="132">
        <v>105</v>
      </c>
      <c r="D462" s="132">
        <v>120</v>
      </c>
      <c r="E462" s="149">
        <f t="shared" si="7"/>
        <v>87.5</v>
      </c>
    </row>
    <row r="463" spans="1:5" ht="16.5" customHeight="1">
      <c r="A463" s="111">
        <v>2060502</v>
      </c>
      <c r="B463" s="111" t="s">
        <v>418</v>
      </c>
      <c r="C463" s="132">
        <v>280</v>
      </c>
      <c r="D463" s="132">
        <v>30</v>
      </c>
      <c r="E463" s="149">
        <f t="shared" si="7"/>
        <v>933.3333333333334</v>
      </c>
    </row>
    <row r="464" spans="1:5" ht="16.5" customHeight="1">
      <c r="A464" s="111">
        <v>2060503</v>
      </c>
      <c r="B464" s="111" t="s">
        <v>419</v>
      </c>
      <c r="C464" s="132">
        <v>0</v>
      </c>
      <c r="D464" s="132">
        <v>10</v>
      </c>
      <c r="E464" s="149">
        <f t="shared" si="7"/>
        <v>0</v>
      </c>
    </row>
    <row r="465" spans="1:5" ht="16.5" customHeight="1">
      <c r="A465" s="111">
        <v>2060599</v>
      </c>
      <c r="B465" s="111" t="s">
        <v>420</v>
      </c>
      <c r="C465" s="132">
        <v>4775</v>
      </c>
      <c r="D465" s="132">
        <v>2623</v>
      </c>
      <c r="E465" s="149">
        <f t="shared" si="7"/>
        <v>182.0434616850934</v>
      </c>
    </row>
    <row r="466" spans="1:5" ht="16.5" customHeight="1">
      <c r="A466" s="111">
        <v>20606</v>
      </c>
      <c r="B466" s="110" t="s">
        <v>421</v>
      </c>
      <c r="C466" s="132">
        <f>SUM(C467:C470)</f>
        <v>169</v>
      </c>
      <c r="D466" s="132">
        <v>269</v>
      </c>
      <c r="E466" s="149">
        <f t="shared" si="7"/>
        <v>62.825278810408925</v>
      </c>
    </row>
    <row r="467" spans="1:5" ht="16.5" customHeight="1">
      <c r="A467" s="111">
        <v>2060601</v>
      </c>
      <c r="B467" s="111" t="s">
        <v>422</v>
      </c>
      <c r="C467" s="132">
        <v>0</v>
      </c>
      <c r="D467" s="132">
        <v>0</v>
      </c>
      <c r="E467" s="149" t="e">
        <f t="shared" si="7"/>
        <v>#DIV/0!</v>
      </c>
    </row>
    <row r="468" spans="1:5" ht="16.5" customHeight="1">
      <c r="A468" s="111">
        <v>2060602</v>
      </c>
      <c r="B468" s="111" t="s">
        <v>423</v>
      </c>
      <c r="C468" s="132">
        <v>0</v>
      </c>
      <c r="D468" s="132">
        <v>0</v>
      </c>
      <c r="E468" s="149" t="e">
        <f t="shared" si="7"/>
        <v>#DIV/0!</v>
      </c>
    </row>
    <row r="469" spans="1:5" ht="16.5" customHeight="1">
      <c r="A469" s="111">
        <v>2060603</v>
      </c>
      <c r="B469" s="111" t="s">
        <v>424</v>
      </c>
      <c r="C469" s="132">
        <v>0</v>
      </c>
      <c r="D469" s="132">
        <v>0</v>
      </c>
      <c r="E469" s="149" t="e">
        <f t="shared" si="7"/>
        <v>#DIV/0!</v>
      </c>
    </row>
    <row r="470" spans="1:5" ht="16.5" customHeight="1">
      <c r="A470" s="111">
        <v>2060699</v>
      </c>
      <c r="B470" s="111" t="s">
        <v>425</v>
      </c>
      <c r="C470" s="132">
        <v>169</v>
      </c>
      <c r="D470" s="132">
        <v>269</v>
      </c>
      <c r="E470" s="149">
        <f t="shared" si="7"/>
        <v>62.825278810408925</v>
      </c>
    </row>
    <row r="471" spans="1:5" ht="16.5" customHeight="1">
      <c r="A471" s="111">
        <v>20607</v>
      </c>
      <c r="B471" s="110" t="s">
        <v>426</v>
      </c>
      <c r="C471" s="132">
        <f>SUM(C472:C477)</f>
        <v>1882</v>
      </c>
      <c r="D471" s="132">
        <v>1418</v>
      </c>
      <c r="E471" s="149">
        <f t="shared" si="7"/>
        <v>132.72214386459802</v>
      </c>
    </row>
    <row r="472" spans="1:5" ht="16.5" customHeight="1">
      <c r="A472" s="111">
        <v>2060701</v>
      </c>
      <c r="B472" s="111" t="s">
        <v>400</v>
      </c>
      <c r="C472" s="132">
        <v>634</v>
      </c>
      <c r="D472" s="132">
        <v>459</v>
      </c>
      <c r="E472" s="149">
        <f t="shared" si="7"/>
        <v>138.12636165577342</v>
      </c>
    </row>
    <row r="473" spans="1:5" ht="16.5" customHeight="1">
      <c r="A473" s="111">
        <v>2060702</v>
      </c>
      <c r="B473" s="111" t="s">
        <v>427</v>
      </c>
      <c r="C473" s="132">
        <v>302</v>
      </c>
      <c r="D473" s="132">
        <v>297</v>
      </c>
      <c r="E473" s="149">
        <f t="shared" si="7"/>
        <v>101.68350168350169</v>
      </c>
    </row>
    <row r="474" spans="1:5" ht="16.5" customHeight="1">
      <c r="A474" s="111">
        <v>2060703</v>
      </c>
      <c r="B474" s="111" t="s">
        <v>428</v>
      </c>
      <c r="C474" s="132">
        <v>49</v>
      </c>
      <c r="D474" s="132">
        <v>56</v>
      </c>
      <c r="E474" s="149">
        <f t="shared" si="7"/>
        <v>87.5</v>
      </c>
    </row>
    <row r="475" spans="1:5" ht="16.5" customHeight="1">
      <c r="A475" s="111">
        <v>2060704</v>
      </c>
      <c r="B475" s="111" t="s">
        <v>429</v>
      </c>
      <c r="C475" s="132">
        <v>34</v>
      </c>
      <c r="D475" s="132">
        <v>20</v>
      </c>
      <c r="E475" s="149">
        <f t="shared" si="7"/>
        <v>170</v>
      </c>
    </row>
    <row r="476" spans="1:5" ht="16.5" customHeight="1">
      <c r="A476" s="111">
        <v>2060705</v>
      </c>
      <c r="B476" s="111" t="s">
        <v>430</v>
      </c>
      <c r="C476" s="132">
        <v>408</v>
      </c>
      <c r="D476" s="132">
        <v>209</v>
      </c>
      <c r="E476" s="149">
        <f t="shared" si="7"/>
        <v>195.2153110047847</v>
      </c>
    </row>
    <row r="477" spans="1:5" ht="16.5" customHeight="1">
      <c r="A477" s="111">
        <v>2060799</v>
      </c>
      <c r="B477" s="111" t="s">
        <v>431</v>
      </c>
      <c r="C477" s="132">
        <v>455</v>
      </c>
      <c r="D477" s="132">
        <v>377</v>
      </c>
      <c r="E477" s="149">
        <f t="shared" si="7"/>
        <v>120.6896551724138</v>
      </c>
    </row>
    <row r="478" spans="1:5" ht="16.5" customHeight="1">
      <c r="A478" s="111">
        <v>20608</v>
      </c>
      <c r="B478" s="110" t="s">
        <v>432</v>
      </c>
      <c r="C478" s="132">
        <f>SUM(C479:C481)</f>
        <v>0</v>
      </c>
      <c r="D478" s="132">
        <v>45</v>
      </c>
      <c r="E478" s="149">
        <f t="shared" si="7"/>
        <v>0</v>
      </c>
    </row>
    <row r="479" spans="1:5" ht="16.5" customHeight="1">
      <c r="A479" s="111">
        <v>2060801</v>
      </c>
      <c r="B479" s="111" t="s">
        <v>433</v>
      </c>
      <c r="C479" s="132">
        <v>0</v>
      </c>
      <c r="D479" s="132">
        <v>0</v>
      </c>
      <c r="E479" s="149" t="e">
        <f t="shared" si="7"/>
        <v>#DIV/0!</v>
      </c>
    </row>
    <row r="480" spans="1:5" ht="16.5" customHeight="1">
      <c r="A480" s="111">
        <v>2060802</v>
      </c>
      <c r="B480" s="111" t="s">
        <v>434</v>
      </c>
      <c r="C480" s="132">
        <v>0</v>
      </c>
      <c r="D480" s="132">
        <v>0</v>
      </c>
      <c r="E480" s="149" t="e">
        <f t="shared" si="7"/>
        <v>#DIV/0!</v>
      </c>
    </row>
    <row r="481" spans="1:5" ht="16.5" customHeight="1">
      <c r="A481" s="111">
        <v>2060899</v>
      </c>
      <c r="B481" s="111" t="s">
        <v>435</v>
      </c>
      <c r="C481" s="132">
        <v>0</v>
      </c>
      <c r="D481" s="132">
        <v>45</v>
      </c>
      <c r="E481" s="149">
        <f t="shared" si="7"/>
        <v>0</v>
      </c>
    </row>
    <row r="482" spans="1:5" ht="16.5" customHeight="1">
      <c r="A482" s="111">
        <v>20609</v>
      </c>
      <c r="B482" s="110" t="s">
        <v>436</v>
      </c>
      <c r="C482" s="132">
        <f>SUM(C483:C485)</f>
        <v>0</v>
      </c>
      <c r="D482" s="132">
        <v>4083</v>
      </c>
      <c r="E482" s="149">
        <f t="shared" si="7"/>
        <v>0</v>
      </c>
    </row>
    <row r="483" spans="1:5" ht="16.5" customHeight="1">
      <c r="A483" s="111">
        <v>2060901</v>
      </c>
      <c r="B483" s="111" t="s">
        <v>437</v>
      </c>
      <c r="C483" s="132">
        <v>0</v>
      </c>
      <c r="D483" s="132">
        <v>187</v>
      </c>
      <c r="E483" s="149">
        <f t="shared" si="7"/>
        <v>0</v>
      </c>
    </row>
    <row r="484" spans="1:5" ht="16.5" customHeight="1">
      <c r="A484" s="111">
        <v>2060902</v>
      </c>
      <c r="B484" s="111" t="s">
        <v>438</v>
      </c>
      <c r="C484" s="132">
        <v>0</v>
      </c>
      <c r="D484" s="132">
        <v>100</v>
      </c>
      <c r="E484" s="149">
        <f t="shared" si="7"/>
        <v>0</v>
      </c>
    </row>
    <row r="485" spans="1:5" ht="16.5" customHeight="1">
      <c r="A485" s="111">
        <v>2060999</v>
      </c>
      <c r="B485" s="111" t="s">
        <v>439</v>
      </c>
      <c r="C485" s="132">
        <v>0</v>
      </c>
      <c r="D485" s="132">
        <v>3796</v>
      </c>
      <c r="E485" s="149">
        <f t="shared" si="7"/>
        <v>0</v>
      </c>
    </row>
    <row r="486" spans="1:5" ht="16.5" customHeight="1">
      <c r="A486" s="111">
        <v>20699</v>
      </c>
      <c r="B486" s="110" t="s">
        <v>440</v>
      </c>
      <c r="C486" s="132">
        <f>SUM(C487:C490)</f>
        <v>58484</v>
      </c>
      <c r="D486" s="132">
        <v>41511</v>
      </c>
      <c r="E486" s="149">
        <f t="shared" si="7"/>
        <v>140.88795740887957</v>
      </c>
    </row>
    <row r="487" spans="1:5" ht="16.5" customHeight="1">
      <c r="A487" s="111">
        <v>2069901</v>
      </c>
      <c r="B487" s="111" t="s">
        <v>441</v>
      </c>
      <c r="C487" s="132">
        <v>15667</v>
      </c>
      <c r="D487" s="132">
        <v>13074</v>
      </c>
      <c r="E487" s="149">
        <f t="shared" si="7"/>
        <v>119.83325684564785</v>
      </c>
    </row>
    <row r="488" spans="1:5" ht="16.5" customHeight="1">
      <c r="A488" s="111">
        <v>2069902</v>
      </c>
      <c r="B488" s="111" t="s">
        <v>442</v>
      </c>
      <c r="C488" s="132">
        <v>0</v>
      </c>
      <c r="D488" s="132">
        <v>0</v>
      </c>
      <c r="E488" s="149" t="e">
        <f t="shared" si="7"/>
        <v>#DIV/0!</v>
      </c>
    </row>
    <row r="489" spans="1:5" ht="16.5" customHeight="1">
      <c r="A489" s="111">
        <v>2069903</v>
      </c>
      <c r="B489" s="111" t="s">
        <v>443</v>
      </c>
      <c r="C489" s="132">
        <v>0</v>
      </c>
      <c r="D489" s="132">
        <v>0</v>
      </c>
      <c r="E489" s="149" t="e">
        <f t="shared" si="7"/>
        <v>#DIV/0!</v>
      </c>
    </row>
    <row r="490" spans="1:5" ht="16.5" customHeight="1">
      <c r="A490" s="111">
        <v>2069999</v>
      </c>
      <c r="B490" s="111" t="s">
        <v>444</v>
      </c>
      <c r="C490" s="132">
        <v>42817</v>
      </c>
      <c r="D490" s="132">
        <v>28437</v>
      </c>
      <c r="E490" s="149">
        <f t="shared" si="7"/>
        <v>150.56792207335513</v>
      </c>
    </row>
    <row r="491" spans="1:5" ht="16.5" customHeight="1">
      <c r="A491" s="111">
        <v>207</v>
      </c>
      <c r="B491" s="110" t="s">
        <v>445</v>
      </c>
      <c r="C491" s="132">
        <f>SUM(C492,C508,C516,C527,C536,C544)</f>
        <v>71506</v>
      </c>
      <c r="D491" s="132">
        <v>69040</v>
      </c>
      <c r="E491" s="149">
        <f t="shared" si="7"/>
        <v>103.571842410197</v>
      </c>
    </row>
    <row r="492" spans="1:5" ht="16.5" customHeight="1">
      <c r="A492" s="111">
        <v>20701</v>
      </c>
      <c r="B492" s="110" t="s">
        <v>446</v>
      </c>
      <c r="C492" s="132">
        <f>SUM(C493:C507)</f>
        <v>30469</v>
      </c>
      <c r="D492" s="132">
        <v>29285</v>
      </c>
      <c r="E492" s="149">
        <f t="shared" si="7"/>
        <v>104.04302543964488</v>
      </c>
    </row>
    <row r="493" spans="1:5" ht="16.5" customHeight="1">
      <c r="A493" s="111">
        <v>2070101</v>
      </c>
      <c r="B493" s="111" t="s">
        <v>119</v>
      </c>
      <c r="C493" s="132">
        <v>11283</v>
      </c>
      <c r="D493" s="132">
        <v>11009</v>
      </c>
      <c r="E493" s="149">
        <f t="shared" si="7"/>
        <v>102.48887274048506</v>
      </c>
    </row>
    <row r="494" spans="1:5" ht="16.5" customHeight="1">
      <c r="A494" s="111">
        <v>2070102</v>
      </c>
      <c r="B494" s="111" t="s">
        <v>120</v>
      </c>
      <c r="C494" s="132">
        <v>632</v>
      </c>
      <c r="D494" s="132">
        <v>483</v>
      </c>
      <c r="E494" s="149">
        <f t="shared" si="7"/>
        <v>130.8488612836439</v>
      </c>
    </row>
    <row r="495" spans="1:5" ht="16.5" customHeight="1">
      <c r="A495" s="111">
        <v>2070103</v>
      </c>
      <c r="B495" s="111" t="s">
        <v>121</v>
      </c>
      <c r="C495" s="132">
        <v>0</v>
      </c>
      <c r="D495" s="132">
        <v>0</v>
      </c>
      <c r="E495" s="149" t="e">
        <f t="shared" si="7"/>
        <v>#DIV/0!</v>
      </c>
    </row>
    <row r="496" spans="1:5" ht="16.5" customHeight="1">
      <c r="A496" s="111">
        <v>2070104</v>
      </c>
      <c r="B496" s="111" t="s">
        <v>447</v>
      </c>
      <c r="C496" s="132">
        <v>1424</v>
      </c>
      <c r="D496" s="132">
        <v>1414</v>
      </c>
      <c r="E496" s="149">
        <f t="shared" si="7"/>
        <v>100.7072135785007</v>
      </c>
    </row>
    <row r="497" spans="1:5" ht="16.5" customHeight="1">
      <c r="A497" s="111">
        <v>2070105</v>
      </c>
      <c r="B497" s="111" t="s">
        <v>448</v>
      </c>
      <c r="C497" s="132">
        <v>987</v>
      </c>
      <c r="D497" s="132">
        <v>886</v>
      </c>
      <c r="E497" s="149">
        <f t="shared" si="7"/>
        <v>111.39954853273137</v>
      </c>
    </row>
    <row r="498" spans="1:5" ht="16.5" customHeight="1">
      <c r="A498" s="111">
        <v>2070106</v>
      </c>
      <c r="B498" s="111" t="s">
        <v>449</v>
      </c>
      <c r="C498" s="132">
        <v>429</v>
      </c>
      <c r="D498" s="132">
        <v>183</v>
      </c>
      <c r="E498" s="149">
        <f t="shared" si="7"/>
        <v>234.42622950819674</v>
      </c>
    </row>
    <row r="499" spans="1:5" ht="16.5" customHeight="1">
      <c r="A499" s="111">
        <v>2070107</v>
      </c>
      <c r="B499" s="111" t="s">
        <v>450</v>
      </c>
      <c r="C499" s="132">
        <v>2344</v>
      </c>
      <c r="D499" s="132">
        <v>1612</v>
      </c>
      <c r="E499" s="149">
        <f t="shared" si="7"/>
        <v>145.409429280397</v>
      </c>
    </row>
    <row r="500" spans="1:5" ht="16.5" customHeight="1">
      <c r="A500" s="111">
        <v>2070108</v>
      </c>
      <c r="B500" s="111" t="s">
        <v>451</v>
      </c>
      <c r="C500" s="132">
        <v>496</v>
      </c>
      <c r="D500" s="132">
        <v>166</v>
      </c>
      <c r="E500" s="149">
        <f t="shared" si="7"/>
        <v>298.79518072289153</v>
      </c>
    </row>
    <row r="501" spans="1:5" ht="16.5" customHeight="1">
      <c r="A501" s="111">
        <v>2070109</v>
      </c>
      <c r="B501" s="111" t="s">
        <v>452</v>
      </c>
      <c r="C501" s="132">
        <v>796</v>
      </c>
      <c r="D501" s="132">
        <v>863</v>
      </c>
      <c r="E501" s="149">
        <f t="shared" si="7"/>
        <v>92.23638470451911</v>
      </c>
    </row>
    <row r="502" spans="1:5" ht="16.5" customHeight="1">
      <c r="A502" s="111">
        <v>2070110</v>
      </c>
      <c r="B502" s="111" t="s">
        <v>453</v>
      </c>
      <c r="C502" s="132">
        <v>18</v>
      </c>
      <c r="D502" s="132">
        <v>1</v>
      </c>
      <c r="E502" s="149">
        <f t="shared" si="7"/>
        <v>1800</v>
      </c>
    </row>
    <row r="503" spans="1:5" ht="16.5" customHeight="1">
      <c r="A503" s="111">
        <v>2070111</v>
      </c>
      <c r="B503" s="111" t="s">
        <v>454</v>
      </c>
      <c r="C503" s="132">
        <v>472</v>
      </c>
      <c r="D503" s="132">
        <v>338</v>
      </c>
      <c r="E503" s="149">
        <f t="shared" si="7"/>
        <v>139.6449704142012</v>
      </c>
    </row>
    <row r="504" spans="1:5" ht="16.5" customHeight="1">
      <c r="A504" s="111">
        <v>2070112</v>
      </c>
      <c r="B504" s="111" t="s">
        <v>455</v>
      </c>
      <c r="C504" s="132">
        <v>768</v>
      </c>
      <c r="D504" s="132">
        <v>749</v>
      </c>
      <c r="E504" s="149">
        <f t="shared" si="7"/>
        <v>102.53671562082778</v>
      </c>
    </row>
    <row r="505" spans="1:5" ht="16.5" customHeight="1">
      <c r="A505" s="111">
        <v>2070113</v>
      </c>
      <c r="B505" s="111" t="s">
        <v>456</v>
      </c>
      <c r="C505" s="132">
        <v>647</v>
      </c>
      <c r="D505" s="132">
        <v>405</v>
      </c>
      <c r="E505" s="149">
        <f t="shared" si="7"/>
        <v>159.7530864197531</v>
      </c>
    </row>
    <row r="506" spans="1:5" ht="16.5" customHeight="1">
      <c r="A506" s="111">
        <v>2070114</v>
      </c>
      <c r="B506" s="111" t="s">
        <v>457</v>
      </c>
      <c r="C506" s="132">
        <v>95</v>
      </c>
      <c r="D506" s="132">
        <v>120</v>
      </c>
      <c r="E506" s="149">
        <f t="shared" si="7"/>
        <v>79.16666666666666</v>
      </c>
    </row>
    <row r="507" spans="1:5" ht="16.5" customHeight="1">
      <c r="A507" s="111">
        <v>2070199</v>
      </c>
      <c r="B507" s="111" t="s">
        <v>458</v>
      </c>
      <c r="C507" s="132">
        <v>10078</v>
      </c>
      <c r="D507" s="132">
        <v>11056</v>
      </c>
      <c r="E507" s="149">
        <f t="shared" si="7"/>
        <v>91.15412445730826</v>
      </c>
    </row>
    <row r="508" spans="1:5" ht="16.5" customHeight="1">
      <c r="A508" s="111">
        <v>20702</v>
      </c>
      <c r="B508" s="110" t="s">
        <v>459</v>
      </c>
      <c r="C508" s="132">
        <f>SUM(C509:C515)</f>
        <v>4310</v>
      </c>
      <c r="D508" s="132">
        <v>3743</v>
      </c>
      <c r="E508" s="149">
        <f t="shared" si="7"/>
        <v>115.14827678332888</v>
      </c>
    </row>
    <row r="509" spans="1:5" ht="16.5" customHeight="1">
      <c r="A509" s="111">
        <v>2070201</v>
      </c>
      <c r="B509" s="111" t="s">
        <v>119</v>
      </c>
      <c r="C509" s="132">
        <v>126</v>
      </c>
      <c r="D509" s="132">
        <v>141</v>
      </c>
      <c r="E509" s="149">
        <f t="shared" si="7"/>
        <v>89.36170212765957</v>
      </c>
    </row>
    <row r="510" spans="1:5" ht="16.5" customHeight="1">
      <c r="A510" s="111">
        <v>2070202</v>
      </c>
      <c r="B510" s="111" t="s">
        <v>120</v>
      </c>
      <c r="C510" s="132">
        <v>61</v>
      </c>
      <c r="D510" s="132">
        <v>81</v>
      </c>
      <c r="E510" s="149">
        <f t="shared" si="7"/>
        <v>75.30864197530865</v>
      </c>
    </row>
    <row r="511" spans="1:5" ht="16.5" customHeight="1">
      <c r="A511" s="111">
        <v>2070203</v>
      </c>
      <c r="B511" s="111" t="s">
        <v>121</v>
      </c>
      <c r="C511" s="132">
        <v>0</v>
      </c>
      <c r="D511" s="132">
        <v>0</v>
      </c>
      <c r="E511" s="149" t="e">
        <f t="shared" si="7"/>
        <v>#DIV/0!</v>
      </c>
    </row>
    <row r="512" spans="1:5" ht="16.5" customHeight="1">
      <c r="A512" s="111">
        <v>2070204</v>
      </c>
      <c r="B512" s="111" t="s">
        <v>460</v>
      </c>
      <c r="C512" s="132">
        <v>1793</v>
      </c>
      <c r="D512" s="132">
        <v>1521</v>
      </c>
      <c r="E512" s="149">
        <f t="shared" si="7"/>
        <v>117.88297172912559</v>
      </c>
    </row>
    <row r="513" spans="1:5" ht="16.5" customHeight="1">
      <c r="A513" s="111">
        <v>2070205</v>
      </c>
      <c r="B513" s="111" t="s">
        <v>461</v>
      </c>
      <c r="C513" s="132">
        <v>420</v>
      </c>
      <c r="D513" s="132">
        <v>409</v>
      </c>
      <c r="E513" s="149">
        <f t="shared" si="7"/>
        <v>102.68948655256725</v>
      </c>
    </row>
    <row r="514" spans="1:5" ht="16.5" customHeight="1">
      <c r="A514" s="111">
        <v>2070206</v>
      </c>
      <c r="B514" s="111" t="s">
        <v>462</v>
      </c>
      <c r="C514" s="132">
        <v>276</v>
      </c>
      <c r="D514" s="132">
        <v>97</v>
      </c>
      <c r="E514" s="149">
        <f t="shared" si="7"/>
        <v>284.5360824742268</v>
      </c>
    </row>
    <row r="515" spans="1:5" ht="16.5" customHeight="1">
      <c r="A515" s="111">
        <v>2070299</v>
      </c>
      <c r="B515" s="111" t="s">
        <v>463</v>
      </c>
      <c r="C515" s="132">
        <v>1634</v>
      </c>
      <c r="D515" s="132">
        <v>1494</v>
      </c>
      <c r="E515" s="149">
        <f t="shared" si="7"/>
        <v>109.37081659973227</v>
      </c>
    </row>
    <row r="516" spans="1:5" ht="16.5" customHeight="1">
      <c r="A516" s="111">
        <v>20703</v>
      </c>
      <c r="B516" s="110" t="s">
        <v>464</v>
      </c>
      <c r="C516" s="132">
        <f>SUM(C517:C526)</f>
        <v>2541</v>
      </c>
      <c r="D516" s="132">
        <v>3822</v>
      </c>
      <c r="E516" s="149">
        <f t="shared" si="7"/>
        <v>66.48351648351648</v>
      </c>
    </row>
    <row r="517" spans="1:5" ht="16.5" customHeight="1">
      <c r="A517" s="111">
        <v>2070301</v>
      </c>
      <c r="B517" s="111" t="s">
        <v>119</v>
      </c>
      <c r="C517" s="132">
        <v>336</v>
      </c>
      <c r="D517" s="132">
        <v>1096</v>
      </c>
      <c r="E517" s="149">
        <f t="shared" si="7"/>
        <v>30.656934306569344</v>
      </c>
    </row>
    <row r="518" spans="1:5" ht="16.5" customHeight="1">
      <c r="A518" s="111">
        <v>2070302</v>
      </c>
      <c r="B518" s="111" t="s">
        <v>120</v>
      </c>
      <c r="C518" s="132">
        <v>10</v>
      </c>
      <c r="D518" s="132">
        <v>20</v>
      </c>
      <c r="E518" s="149">
        <f aca="true" t="shared" si="8" ref="E518:E581">C518/D518*100</f>
        <v>50</v>
      </c>
    </row>
    <row r="519" spans="1:5" ht="16.5" customHeight="1">
      <c r="A519" s="111">
        <v>2070303</v>
      </c>
      <c r="B519" s="111" t="s">
        <v>121</v>
      </c>
      <c r="C519" s="132">
        <v>0</v>
      </c>
      <c r="D519" s="132">
        <v>0</v>
      </c>
      <c r="E519" s="149" t="e">
        <f t="shared" si="8"/>
        <v>#DIV/0!</v>
      </c>
    </row>
    <row r="520" spans="1:5" ht="16.5" customHeight="1">
      <c r="A520" s="111">
        <v>2070304</v>
      </c>
      <c r="B520" s="111" t="s">
        <v>465</v>
      </c>
      <c r="C520" s="132">
        <v>0</v>
      </c>
      <c r="D520" s="132">
        <v>2</v>
      </c>
      <c r="E520" s="149">
        <f t="shared" si="8"/>
        <v>0</v>
      </c>
    </row>
    <row r="521" spans="1:5" ht="16.5" customHeight="1">
      <c r="A521" s="111">
        <v>2070305</v>
      </c>
      <c r="B521" s="111" t="s">
        <v>466</v>
      </c>
      <c r="C521" s="132">
        <v>261</v>
      </c>
      <c r="D521" s="132">
        <v>32</v>
      </c>
      <c r="E521" s="149">
        <f t="shared" si="8"/>
        <v>815.625</v>
      </c>
    </row>
    <row r="522" spans="1:5" ht="16.5" customHeight="1">
      <c r="A522" s="111">
        <v>2070306</v>
      </c>
      <c r="B522" s="111" t="s">
        <v>467</v>
      </c>
      <c r="C522" s="132">
        <v>16</v>
      </c>
      <c r="D522" s="132">
        <v>43</v>
      </c>
      <c r="E522" s="149">
        <f t="shared" si="8"/>
        <v>37.2093023255814</v>
      </c>
    </row>
    <row r="523" spans="1:5" ht="16.5" customHeight="1">
      <c r="A523" s="111">
        <v>2070307</v>
      </c>
      <c r="B523" s="111" t="s">
        <v>468</v>
      </c>
      <c r="C523" s="132">
        <v>335</v>
      </c>
      <c r="D523" s="132">
        <v>1116</v>
      </c>
      <c r="E523" s="149">
        <f t="shared" si="8"/>
        <v>30.0179211469534</v>
      </c>
    </row>
    <row r="524" spans="1:5" ht="16.5" customHeight="1">
      <c r="A524" s="111">
        <v>2070308</v>
      </c>
      <c r="B524" s="111" t="s">
        <v>469</v>
      </c>
      <c r="C524" s="132">
        <v>651</v>
      </c>
      <c r="D524" s="132">
        <v>514</v>
      </c>
      <c r="E524" s="149">
        <f t="shared" si="8"/>
        <v>126.65369649805447</v>
      </c>
    </row>
    <row r="525" spans="1:5" ht="16.5" customHeight="1">
      <c r="A525" s="111">
        <v>2070309</v>
      </c>
      <c r="B525" s="111" t="s">
        <v>470</v>
      </c>
      <c r="C525" s="132">
        <v>0</v>
      </c>
      <c r="D525" s="132">
        <v>0</v>
      </c>
      <c r="E525" s="149" t="e">
        <f t="shared" si="8"/>
        <v>#DIV/0!</v>
      </c>
    </row>
    <row r="526" spans="1:5" ht="16.5" customHeight="1">
      <c r="A526" s="111">
        <v>2070399</v>
      </c>
      <c r="B526" s="111" t="s">
        <v>471</v>
      </c>
      <c r="C526" s="132">
        <v>932</v>
      </c>
      <c r="D526" s="132">
        <v>999</v>
      </c>
      <c r="E526" s="149">
        <f t="shared" si="8"/>
        <v>93.29329329329329</v>
      </c>
    </row>
    <row r="527" spans="1:5" ht="16.5" customHeight="1">
      <c r="A527" s="111">
        <v>20706</v>
      </c>
      <c r="B527" s="106" t="s">
        <v>472</v>
      </c>
      <c r="C527" s="132">
        <f>SUM(C528:C535)</f>
        <v>1707</v>
      </c>
      <c r="D527" s="132">
        <v>2166</v>
      </c>
      <c r="E527" s="149">
        <f t="shared" si="8"/>
        <v>78.80886426592798</v>
      </c>
    </row>
    <row r="528" spans="1:5" ht="16.5" customHeight="1">
      <c r="A528" s="111">
        <v>2070601</v>
      </c>
      <c r="B528" s="108" t="s">
        <v>119</v>
      </c>
      <c r="C528" s="132">
        <v>399</v>
      </c>
      <c r="D528" s="132">
        <v>707</v>
      </c>
      <c r="E528" s="149">
        <f t="shared" si="8"/>
        <v>56.43564356435643</v>
      </c>
    </row>
    <row r="529" spans="1:5" ht="16.5" customHeight="1">
      <c r="A529" s="111">
        <v>2070602</v>
      </c>
      <c r="B529" s="108" t="s">
        <v>120</v>
      </c>
      <c r="C529" s="132">
        <v>0</v>
      </c>
      <c r="D529" s="132">
        <v>30</v>
      </c>
      <c r="E529" s="149">
        <f t="shared" si="8"/>
        <v>0</v>
      </c>
    </row>
    <row r="530" spans="1:5" ht="16.5" customHeight="1">
      <c r="A530" s="111">
        <v>2070603</v>
      </c>
      <c r="B530" s="108" t="s">
        <v>121</v>
      </c>
      <c r="C530" s="132">
        <v>0</v>
      </c>
      <c r="D530" s="132">
        <v>0</v>
      </c>
      <c r="E530" s="149" t="e">
        <f t="shared" si="8"/>
        <v>#DIV/0!</v>
      </c>
    </row>
    <row r="531" spans="1:5" ht="16.5" customHeight="1">
      <c r="A531" s="111">
        <v>2070604</v>
      </c>
      <c r="B531" s="108" t="s">
        <v>473</v>
      </c>
      <c r="C531" s="132">
        <v>4</v>
      </c>
      <c r="D531" s="132">
        <v>34</v>
      </c>
      <c r="E531" s="149">
        <f t="shared" si="8"/>
        <v>11.76470588235294</v>
      </c>
    </row>
    <row r="532" spans="1:5" ht="16.5" customHeight="1">
      <c r="A532" s="111">
        <v>2070605</v>
      </c>
      <c r="B532" s="108" t="s">
        <v>474</v>
      </c>
      <c r="C532" s="132">
        <v>168</v>
      </c>
      <c r="D532" s="132">
        <v>183</v>
      </c>
      <c r="E532" s="149">
        <f t="shared" si="8"/>
        <v>91.80327868852459</v>
      </c>
    </row>
    <row r="533" spans="1:5" ht="16.5" customHeight="1">
      <c r="A533" s="111">
        <v>2070606</v>
      </c>
      <c r="B533" s="108" t="s">
        <v>475</v>
      </c>
      <c r="C533" s="132">
        <v>0</v>
      </c>
      <c r="D533" s="132">
        <v>0</v>
      </c>
      <c r="E533" s="149" t="e">
        <f t="shared" si="8"/>
        <v>#DIV/0!</v>
      </c>
    </row>
    <row r="534" spans="1:5" ht="16.5" customHeight="1">
      <c r="A534" s="111">
        <v>2070607</v>
      </c>
      <c r="B534" s="108" t="s">
        <v>476</v>
      </c>
      <c r="C534" s="132">
        <v>1041</v>
      </c>
      <c r="D534" s="132">
        <v>1121</v>
      </c>
      <c r="E534" s="149">
        <f t="shared" si="8"/>
        <v>92.86351471900089</v>
      </c>
    </row>
    <row r="535" spans="1:5" ht="16.5" customHeight="1">
      <c r="A535" s="111">
        <v>2070699</v>
      </c>
      <c r="B535" s="108" t="s">
        <v>477</v>
      </c>
      <c r="C535" s="132">
        <v>95</v>
      </c>
      <c r="D535" s="132">
        <v>91</v>
      </c>
      <c r="E535" s="149">
        <f t="shared" si="8"/>
        <v>104.39560439560441</v>
      </c>
    </row>
    <row r="536" spans="1:5" ht="16.5" customHeight="1">
      <c r="A536" s="111">
        <v>20708</v>
      </c>
      <c r="B536" s="106" t="s">
        <v>478</v>
      </c>
      <c r="C536" s="132">
        <f>SUM(C537:C543)</f>
        <v>14646</v>
      </c>
      <c r="D536" s="132">
        <v>9982</v>
      </c>
      <c r="E536" s="149">
        <f t="shared" si="8"/>
        <v>146.72410338609495</v>
      </c>
    </row>
    <row r="537" spans="1:5" ht="16.5" customHeight="1">
      <c r="A537" s="111">
        <v>2070801</v>
      </c>
      <c r="B537" s="108" t="s">
        <v>119</v>
      </c>
      <c r="C537" s="132">
        <v>6349</v>
      </c>
      <c r="D537" s="132">
        <v>3807</v>
      </c>
      <c r="E537" s="149">
        <f t="shared" si="8"/>
        <v>166.77173627528236</v>
      </c>
    </row>
    <row r="538" spans="1:5" ht="16.5" customHeight="1">
      <c r="A538" s="111">
        <v>2070802</v>
      </c>
      <c r="B538" s="108" t="s">
        <v>120</v>
      </c>
      <c r="C538" s="132">
        <v>524</v>
      </c>
      <c r="D538" s="132">
        <v>441</v>
      </c>
      <c r="E538" s="149">
        <f t="shared" si="8"/>
        <v>118.82086167800455</v>
      </c>
    </row>
    <row r="539" spans="1:5" ht="16.5" customHeight="1">
      <c r="A539" s="111">
        <v>2070803</v>
      </c>
      <c r="B539" s="108" t="s">
        <v>121</v>
      </c>
      <c r="C539" s="132">
        <v>0</v>
      </c>
      <c r="D539" s="132">
        <v>0</v>
      </c>
      <c r="E539" s="149" t="e">
        <f t="shared" si="8"/>
        <v>#DIV/0!</v>
      </c>
    </row>
    <row r="540" spans="1:5" ht="16.5" customHeight="1">
      <c r="A540" s="111">
        <v>2070806</v>
      </c>
      <c r="B540" s="108" t="s">
        <v>479</v>
      </c>
      <c r="C540" s="132">
        <v>16</v>
      </c>
      <c r="D540" s="132">
        <v>40</v>
      </c>
      <c r="E540" s="149">
        <f t="shared" si="8"/>
        <v>40</v>
      </c>
    </row>
    <row r="541" spans="1:5" ht="16.5" customHeight="1">
      <c r="A541" s="111">
        <v>2070807</v>
      </c>
      <c r="B541" s="108" t="s">
        <v>480</v>
      </c>
      <c r="C541" s="132">
        <v>289</v>
      </c>
      <c r="D541" s="132">
        <v>371</v>
      </c>
      <c r="E541" s="149">
        <f t="shared" si="8"/>
        <v>77.89757412398922</v>
      </c>
    </row>
    <row r="542" spans="1:5" ht="16.5" customHeight="1">
      <c r="A542" s="111">
        <v>2070808</v>
      </c>
      <c r="B542" s="108" t="s">
        <v>481</v>
      </c>
      <c r="C542" s="132">
        <v>3821</v>
      </c>
      <c r="D542" s="132">
        <v>2148</v>
      </c>
      <c r="E542" s="149">
        <f t="shared" si="8"/>
        <v>177.88640595903166</v>
      </c>
    </row>
    <row r="543" spans="1:5" ht="16.5" customHeight="1">
      <c r="A543" s="111">
        <v>2070899</v>
      </c>
      <c r="B543" s="108" t="s">
        <v>482</v>
      </c>
      <c r="C543" s="132">
        <v>3647</v>
      </c>
      <c r="D543" s="132">
        <v>3175</v>
      </c>
      <c r="E543" s="149">
        <f t="shared" si="8"/>
        <v>114.86614173228347</v>
      </c>
    </row>
    <row r="544" spans="1:5" ht="16.5" customHeight="1">
      <c r="A544" s="111">
        <v>20799</v>
      </c>
      <c r="B544" s="110" t="s">
        <v>483</v>
      </c>
      <c r="C544" s="132">
        <f>SUM(C545:C547)</f>
        <v>17833</v>
      </c>
      <c r="D544" s="132">
        <v>20042</v>
      </c>
      <c r="E544" s="149">
        <f t="shared" si="8"/>
        <v>88.97814589362339</v>
      </c>
    </row>
    <row r="545" spans="1:5" ht="16.5" customHeight="1">
      <c r="A545" s="111">
        <v>2079902</v>
      </c>
      <c r="B545" s="111" t="s">
        <v>484</v>
      </c>
      <c r="C545" s="132">
        <v>359</v>
      </c>
      <c r="D545" s="132">
        <v>182</v>
      </c>
      <c r="E545" s="149">
        <f t="shared" si="8"/>
        <v>197.25274725274727</v>
      </c>
    </row>
    <row r="546" spans="1:5" ht="16.5" customHeight="1">
      <c r="A546" s="111">
        <v>2079903</v>
      </c>
      <c r="B546" s="111" t="s">
        <v>485</v>
      </c>
      <c r="C546" s="132">
        <v>1077</v>
      </c>
      <c r="D546" s="132">
        <v>975</v>
      </c>
      <c r="E546" s="149">
        <f t="shared" si="8"/>
        <v>110.46153846153845</v>
      </c>
    </row>
    <row r="547" spans="1:5" ht="16.5" customHeight="1">
      <c r="A547" s="111">
        <v>2079999</v>
      </c>
      <c r="B547" s="111" t="s">
        <v>486</v>
      </c>
      <c r="C547" s="132">
        <v>16397</v>
      </c>
      <c r="D547" s="132">
        <v>18885</v>
      </c>
      <c r="E547" s="149">
        <f t="shared" si="8"/>
        <v>86.8255229017739</v>
      </c>
    </row>
    <row r="548" spans="1:5" ht="16.5" customHeight="1">
      <c r="A548" s="111">
        <v>208</v>
      </c>
      <c r="B548" s="110" t="s">
        <v>487</v>
      </c>
      <c r="C548" s="132">
        <v>840811</v>
      </c>
      <c r="D548" s="132">
        <v>765567</v>
      </c>
      <c r="E548" s="149">
        <f t="shared" si="8"/>
        <v>109.82853231657059</v>
      </c>
    </row>
    <row r="549" spans="1:5" ht="16.5" customHeight="1">
      <c r="A549" s="111">
        <v>20801</v>
      </c>
      <c r="B549" s="110" t="s">
        <v>488</v>
      </c>
      <c r="C549" s="132">
        <f>SUM(C550:C567)</f>
        <v>28223</v>
      </c>
      <c r="D549" s="132">
        <v>27071</v>
      </c>
      <c r="E549" s="149">
        <f t="shared" si="8"/>
        <v>104.25547633999483</v>
      </c>
    </row>
    <row r="550" spans="1:5" ht="16.5" customHeight="1">
      <c r="A550" s="111">
        <v>2080101</v>
      </c>
      <c r="B550" s="111" t="s">
        <v>119</v>
      </c>
      <c r="C550" s="132">
        <v>10937</v>
      </c>
      <c r="D550" s="132">
        <v>10763</v>
      </c>
      <c r="E550" s="149">
        <f t="shared" si="8"/>
        <v>101.61664963300194</v>
      </c>
    </row>
    <row r="551" spans="1:5" ht="16.5" customHeight="1">
      <c r="A551" s="111">
        <v>2080102</v>
      </c>
      <c r="B551" s="111" t="s">
        <v>120</v>
      </c>
      <c r="C551" s="132">
        <v>2145</v>
      </c>
      <c r="D551" s="132">
        <v>2661</v>
      </c>
      <c r="E551" s="149">
        <f t="shared" si="8"/>
        <v>80.608793686584</v>
      </c>
    </row>
    <row r="552" spans="1:5" ht="16.5" customHeight="1">
      <c r="A552" s="111">
        <v>2080103</v>
      </c>
      <c r="B552" s="111" t="s">
        <v>121</v>
      </c>
      <c r="C552" s="132">
        <v>1</v>
      </c>
      <c r="D552" s="132">
        <v>2</v>
      </c>
      <c r="E552" s="149">
        <f t="shared" si="8"/>
        <v>50</v>
      </c>
    </row>
    <row r="553" spans="1:5" ht="16.5" customHeight="1">
      <c r="A553" s="111">
        <v>2080104</v>
      </c>
      <c r="B553" s="111" t="s">
        <v>489</v>
      </c>
      <c r="C553" s="132">
        <v>598</v>
      </c>
      <c r="D553" s="132">
        <v>793</v>
      </c>
      <c r="E553" s="149">
        <f t="shared" si="8"/>
        <v>75.40983606557377</v>
      </c>
    </row>
    <row r="554" spans="1:5" ht="16.5" customHeight="1">
      <c r="A554" s="111">
        <v>2080105</v>
      </c>
      <c r="B554" s="111" t="s">
        <v>490</v>
      </c>
      <c r="C554" s="132">
        <v>946</v>
      </c>
      <c r="D554" s="132">
        <v>953</v>
      </c>
      <c r="E554" s="149">
        <f t="shared" si="8"/>
        <v>99.26547743966422</v>
      </c>
    </row>
    <row r="555" spans="1:5" ht="16.5" customHeight="1">
      <c r="A555" s="111">
        <v>2080106</v>
      </c>
      <c r="B555" s="111" t="s">
        <v>491</v>
      </c>
      <c r="C555" s="132">
        <v>1365</v>
      </c>
      <c r="D555" s="132">
        <v>1014</v>
      </c>
      <c r="E555" s="149">
        <f t="shared" si="8"/>
        <v>134.6153846153846</v>
      </c>
    </row>
    <row r="556" spans="1:5" ht="16.5" customHeight="1">
      <c r="A556" s="111">
        <v>2080107</v>
      </c>
      <c r="B556" s="111" t="s">
        <v>492</v>
      </c>
      <c r="C556" s="132">
        <v>255</v>
      </c>
      <c r="D556" s="132">
        <v>362</v>
      </c>
      <c r="E556" s="149">
        <f t="shared" si="8"/>
        <v>70.44198895027624</v>
      </c>
    </row>
    <row r="557" spans="1:5" ht="16.5" customHeight="1">
      <c r="A557" s="111">
        <v>2080108</v>
      </c>
      <c r="B557" s="111" t="s">
        <v>160</v>
      </c>
      <c r="C557" s="132">
        <v>164</v>
      </c>
      <c r="D557" s="132">
        <v>43</v>
      </c>
      <c r="E557" s="149">
        <f t="shared" si="8"/>
        <v>381.3953488372093</v>
      </c>
    </row>
    <row r="558" spans="1:5" ht="16.5" customHeight="1">
      <c r="A558" s="111">
        <v>2080109</v>
      </c>
      <c r="B558" s="111" t="s">
        <v>493</v>
      </c>
      <c r="C558" s="132">
        <v>5623</v>
      </c>
      <c r="D558" s="132">
        <v>4193</v>
      </c>
      <c r="E558" s="149">
        <f t="shared" si="8"/>
        <v>134.10445981397567</v>
      </c>
    </row>
    <row r="559" spans="1:5" ht="16.5" customHeight="1">
      <c r="A559" s="111">
        <v>2080110</v>
      </c>
      <c r="B559" s="111" t="s">
        <v>494</v>
      </c>
      <c r="C559" s="132">
        <v>192</v>
      </c>
      <c r="D559" s="132">
        <v>235</v>
      </c>
      <c r="E559" s="149">
        <f t="shared" si="8"/>
        <v>81.70212765957446</v>
      </c>
    </row>
    <row r="560" spans="1:5" ht="16.5" customHeight="1">
      <c r="A560" s="111">
        <v>2080111</v>
      </c>
      <c r="B560" s="111" t="s">
        <v>495</v>
      </c>
      <c r="C560" s="132">
        <v>28</v>
      </c>
      <c r="D560" s="132">
        <v>437</v>
      </c>
      <c r="E560" s="149">
        <f t="shared" si="8"/>
        <v>6.407322654462242</v>
      </c>
    </row>
    <row r="561" spans="1:5" ht="16.5" customHeight="1">
      <c r="A561" s="111">
        <v>2080112</v>
      </c>
      <c r="B561" s="111" t="s">
        <v>496</v>
      </c>
      <c r="C561" s="132">
        <v>193</v>
      </c>
      <c r="D561" s="132">
        <v>195</v>
      </c>
      <c r="E561" s="149">
        <f t="shared" si="8"/>
        <v>98.97435897435898</v>
      </c>
    </row>
    <row r="562" spans="1:5" ht="16.5" customHeight="1">
      <c r="A562" s="111">
        <v>2080113</v>
      </c>
      <c r="B562" s="111" t="s">
        <v>497</v>
      </c>
      <c r="C562" s="132">
        <v>0</v>
      </c>
      <c r="D562" s="132">
        <v>0</v>
      </c>
      <c r="E562" s="149" t="e">
        <f t="shared" si="8"/>
        <v>#DIV/0!</v>
      </c>
    </row>
    <row r="563" spans="1:5" ht="16.5" customHeight="1">
      <c r="A563" s="111">
        <v>2080114</v>
      </c>
      <c r="B563" s="111" t="s">
        <v>498</v>
      </c>
      <c r="C563" s="132">
        <v>0</v>
      </c>
      <c r="D563" s="132">
        <v>0</v>
      </c>
      <c r="E563" s="149" t="e">
        <f t="shared" si="8"/>
        <v>#DIV/0!</v>
      </c>
    </row>
    <row r="564" spans="1:5" ht="16.5" customHeight="1">
      <c r="A564" s="111">
        <v>2080115</v>
      </c>
      <c r="B564" s="111" t="s">
        <v>499</v>
      </c>
      <c r="C564" s="132">
        <v>0</v>
      </c>
      <c r="D564" s="132">
        <v>0</v>
      </c>
      <c r="E564" s="149" t="e">
        <f t="shared" si="8"/>
        <v>#DIV/0!</v>
      </c>
    </row>
    <row r="565" spans="1:5" ht="16.5" customHeight="1">
      <c r="A565" s="111">
        <v>2080116</v>
      </c>
      <c r="B565" s="111" t="s">
        <v>500</v>
      </c>
      <c r="C565" s="132">
        <v>1451</v>
      </c>
      <c r="D565" s="132">
        <v>168</v>
      </c>
      <c r="E565" s="149">
        <f t="shared" si="8"/>
        <v>863.6904761904763</v>
      </c>
    </row>
    <row r="566" spans="1:5" ht="16.5" customHeight="1">
      <c r="A566" s="111">
        <v>2080150</v>
      </c>
      <c r="B566" s="111" t="s">
        <v>128</v>
      </c>
      <c r="C566" s="132">
        <v>828</v>
      </c>
      <c r="D566" s="132">
        <v>439</v>
      </c>
      <c r="E566" s="149">
        <f t="shared" si="8"/>
        <v>188.61047835990888</v>
      </c>
    </row>
    <row r="567" spans="1:5" ht="16.5" customHeight="1">
      <c r="A567" s="111">
        <v>2080199</v>
      </c>
      <c r="B567" s="111" t="s">
        <v>501</v>
      </c>
      <c r="C567" s="132">
        <v>3497</v>
      </c>
      <c r="D567" s="132">
        <v>4813</v>
      </c>
      <c r="E567" s="149">
        <f t="shared" si="8"/>
        <v>72.65738624558487</v>
      </c>
    </row>
    <row r="568" spans="1:5" ht="16.5" customHeight="1">
      <c r="A568" s="111">
        <v>20802</v>
      </c>
      <c r="B568" s="110" t="s">
        <v>502</v>
      </c>
      <c r="C568" s="132">
        <f>SUM(C569:C575)</f>
        <v>26980</v>
      </c>
      <c r="D568" s="132">
        <v>21788</v>
      </c>
      <c r="E568" s="149">
        <f t="shared" si="8"/>
        <v>123.82963098953552</v>
      </c>
    </row>
    <row r="569" spans="1:5" ht="16.5" customHeight="1">
      <c r="A569" s="111">
        <v>2080201</v>
      </c>
      <c r="B569" s="111" t="s">
        <v>119</v>
      </c>
      <c r="C569" s="132">
        <v>10891</v>
      </c>
      <c r="D569" s="132">
        <v>9477</v>
      </c>
      <c r="E569" s="149">
        <f t="shared" si="8"/>
        <v>114.92033343885196</v>
      </c>
    </row>
    <row r="570" spans="1:5" ht="16.5" customHeight="1">
      <c r="A570" s="111">
        <v>2080202</v>
      </c>
      <c r="B570" s="111" t="s">
        <v>120</v>
      </c>
      <c r="C570" s="132">
        <v>2332</v>
      </c>
      <c r="D570" s="132">
        <v>1810</v>
      </c>
      <c r="E570" s="149">
        <f t="shared" si="8"/>
        <v>128.83977900552486</v>
      </c>
    </row>
    <row r="571" spans="1:5" ht="16.5" customHeight="1">
      <c r="A571" s="111">
        <v>2080203</v>
      </c>
      <c r="B571" s="111" t="s">
        <v>121</v>
      </c>
      <c r="C571" s="132">
        <v>0</v>
      </c>
      <c r="D571" s="132">
        <v>0</v>
      </c>
      <c r="E571" s="149" t="e">
        <f t="shared" si="8"/>
        <v>#DIV/0!</v>
      </c>
    </row>
    <row r="572" spans="1:5" ht="16.5" customHeight="1">
      <c r="A572" s="111">
        <v>2080206</v>
      </c>
      <c r="B572" s="111" t="s">
        <v>503</v>
      </c>
      <c r="C572" s="132">
        <v>1</v>
      </c>
      <c r="D572" s="132">
        <v>0</v>
      </c>
      <c r="E572" s="149" t="e">
        <f t="shared" si="8"/>
        <v>#DIV/0!</v>
      </c>
    </row>
    <row r="573" spans="1:5" ht="16.5" customHeight="1">
      <c r="A573" s="111">
        <v>2080207</v>
      </c>
      <c r="B573" s="111" t="s">
        <v>504</v>
      </c>
      <c r="C573" s="132">
        <v>60</v>
      </c>
      <c r="D573" s="132">
        <v>11</v>
      </c>
      <c r="E573" s="149">
        <f t="shared" si="8"/>
        <v>545.4545454545454</v>
      </c>
    </row>
    <row r="574" spans="1:5" ht="16.5" customHeight="1">
      <c r="A574" s="111">
        <v>2080208</v>
      </c>
      <c r="B574" s="111" t="s">
        <v>505</v>
      </c>
      <c r="C574" s="132">
        <v>9006</v>
      </c>
      <c r="D574" s="132">
        <v>5820</v>
      </c>
      <c r="E574" s="149">
        <f t="shared" si="8"/>
        <v>154.7422680412371</v>
      </c>
    </row>
    <row r="575" spans="1:5" ht="16.5" customHeight="1">
      <c r="A575" s="111">
        <v>2080299</v>
      </c>
      <c r="B575" s="111" t="s">
        <v>506</v>
      </c>
      <c r="C575" s="132">
        <v>4690</v>
      </c>
      <c r="D575" s="132">
        <v>4670</v>
      </c>
      <c r="E575" s="149">
        <f t="shared" si="8"/>
        <v>100.42826552462527</v>
      </c>
    </row>
    <row r="576" spans="1:5" ht="16.5" customHeight="1">
      <c r="A576" s="111">
        <v>20805</v>
      </c>
      <c r="B576" s="110" t="s">
        <v>507</v>
      </c>
      <c r="C576" s="132">
        <f>SUM(C577:C584)</f>
        <v>311676</v>
      </c>
      <c r="D576" s="132">
        <v>246540</v>
      </c>
      <c r="E576" s="149">
        <f t="shared" si="8"/>
        <v>126.42005354100753</v>
      </c>
    </row>
    <row r="577" spans="1:5" ht="16.5" customHeight="1">
      <c r="A577" s="111">
        <v>2080501</v>
      </c>
      <c r="B577" s="111" t="s">
        <v>508</v>
      </c>
      <c r="C577" s="132">
        <v>8649</v>
      </c>
      <c r="D577" s="132">
        <v>7736</v>
      </c>
      <c r="E577" s="149">
        <f t="shared" si="8"/>
        <v>111.80196483971045</v>
      </c>
    </row>
    <row r="578" spans="1:5" ht="16.5" customHeight="1">
      <c r="A578" s="111">
        <v>2080502</v>
      </c>
      <c r="B578" s="111" t="s">
        <v>509</v>
      </c>
      <c r="C578" s="132">
        <v>2662</v>
      </c>
      <c r="D578" s="132">
        <v>1114</v>
      </c>
      <c r="E578" s="149">
        <f t="shared" si="8"/>
        <v>238.95870736086175</v>
      </c>
    </row>
    <row r="579" spans="1:5" ht="16.5" customHeight="1">
      <c r="A579" s="111">
        <v>2080503</v>
      </c>
      <c r="B579" s="111" t="s">
        <v>510</v>
      </c>
      <c r="C579" s="132">
        <v>1</v>
      </c>
      <c r="D579" s="132">
        <v>10</v>
      </c>
      <c r="E579" s="149">
        <f t="shared" si="8"/>
        <v>10</v>
      </c>
    </row>
    <row r="580" spans="1:5" ht="16.5" customHeight="1">
      <c r="A580" s="111">
        <v>2080505</v>
      </c>
      <c r="B580" s="111" t="s">
        <v>511</v>
      </c>
      <c r="C580" s="132">
        <v>97663</v>
      </c>
      <c r="D580" s="132">
        <v>81441</v>
      </c>
      <c r="E580" s="149">
        <f t="shared" si="8"/>
        <v>119.9187141611719</v>
      </c>
    </row>
    <row r="581" spans="1:5" ht="16.5" customHeight="1">
      <c r="A581" s="111">
        <v>2080506</v>
      </c>
      <c r="B581" s="111" t="s">
        <v>512</v>
      </c>
      <c r="C581" s="132">
        <v>13103</v>
      </c>
      <c r="D581" s="132">
        <v>16424</v>
      </c>
      <c r="E581" s="149">
        <f t="shared" si="8"/>
        <v>79.77959084266926</v>
      </c>
    </row>
    <row r="582" spans="1:5" ht="16.5" customHeight="1">
      <c r="A582" s="111">
        <v>2080507</v>
      </c>
      <c r="B582" s="111" t="s">
        <v>513</v>
      </c>
      <c r="C582" s="132">
        <v>166357</v>
      </c>
      <c r="D582" s="132">
        <v>127408</v>
      </c>
      <c r="E582" s="149">
        <f aca="true" t="shared" si="9" ref="E582:E604">C582/D582*100</f>
        <v>130.57029385909834</v>
      </c>
    </row>
    <row r="583" spans="1:5" ht="16.5" customHeight="1">
      <c r="A583" s="111">
        <v>2080508</v>
      </c>
      <c r="B583" s="111" t="s">
        <v>514</v>
      </c>
      <c r="C583" s="132">
        <v>5573</v>
      </c>
      <c r="D583" s="132">
        <v>6817</v>
      </c>
      <c r="E583" s="149">
        <f t="shared" si="9"/>
        <v>81.75150359395629</v>
      </c>
    </row>
    <row r="584" spans="1:5" ht="16.5" customHeight="1">
      <c r="A584" s="111">
        <v>2080599</v>
      </c>
      <c r="B584" s="111" t="s">
        <v>515</v>
      </c>
      <c r="C584" s="132">
        <v>17668</v>
      </c>
      <c r="D584" s="132">
        <v>5590</v>
      </c>
      <c r="E584" s="149">
        <f t="shared" si="9"/>
        <v>316.0644007155635</v>
      </c>
    </row>
    <row r="585" spans="1:5" ht="16.5" customHeight="1">
      <c r="A585" s="111">
        <v>20806</v>
      </c>
      <c r="B585" s="110" t="s">
        <v>516</v>
      </c>
      <c r="C585" s="132">
        <f>SUM(C586:C588)</f>
        <v>86</v>
      </c>
      <c r="D585" s="132">
        <v>160</v>
      </c>
      <c r="E585" s="149">
        <f t="shared" si="9"/>
        <v>53.75</v>
      </c>
    </row>
    <row r="586" spans="1:5" ht="16.5" customHeight="1">
      <c r="A586" s="111">
        <v>2080601</v>
      </c>
      <c r="B586" s="111" t="s">
        <v>517</v>
      </c>
      <c r="C586" s="132">
        <v>53</v>
      </c>
      <c r="D586" s="132">
        <v>95</v>
      </c>
      <c r="E586" s="149">
        <f t="shared" si="9"/>
        <v>55.78947368421052</v>
      </c>
    </row>
    <row r="587" spans="1:5" ht="16.5" customHeight="1">
      <c r="A587" s="111">
        <v>2080602</v>
      </c>
      <c r="B587" s="111" t="s">
        <v>518</v>
      </c>
      <c r="C587" s="132">
        <v>0</v>
      </c>
      <c r="D587" s="132">
        <v>0</v>
      </c>
      <c r="E587" s="149" t="e">
        <f t="shared" si="9"/>
        <v>#DIV/0!</v>
      </c>
    </row>
    <row r="588" spans="1:5" ht="16.5" customHeight="1">
      <c r="A588" s="111">
        <v>2080699</v>
      </c>
      <c r="B588" s="111" t="s">
        <v>519</v>
      </c>
      <c r="C588" s="132">
        <v>33</v>
      </c>
      <c r="D588" s="132">
        <v>65</v>
      </c>
      <c r="E588" s="149">
        <f t="shared" si="9"/>
        <v>50.76923076923077</v>
      </c>
    </row>
    <row r="589" spans="1:5" ht="16.5" customHeight="1">
      <c r="A589" s="111">
        <v>20807</v>
      </c>
      <c r="B589" s="110" t="s">
        <v>520</v>
      </c>
      <c r="C589" s="132">
        <f>SUM(C590:C598)</f>
        <v>27406</v>
      </c>
      <c r="D589" s="132">
        <v>27591</v>
      </c>
      <c r="E589" s="149">
        <f t="shared" si="9"/>
        <v>99.32949150085173</v>
      </c>
    </row>
    <row r="590" spans="1:5" ht="16.5" customHeight="1">
      <c r="A590" s="111">
        <v>2080701</v>
      </c>
      <c r="B590" s="111" t="s">
        <v>521</v>
      </c>
      <c r="C590" s="132">
        <v>35</v>
      </c>
      <c r="D590" s="132">
        <v>248</v>
      </c>
      <c r="E590" s="149">
        <f t="shared" si="9"/>
        <v>14.112903225806454</v>
      </c>
    </row>
    <row r="591" spans="1:5" ht="16.5" customHeight="1">
      <c r="A591" s="111">
        <v>2080702</v>
      </c>
      <c r="B591" s="111" t="s">
        <v>522</v>
      </c>
      <c r="C591" s="132">
        <v>67</v>
      </c>
      <c r="D591" s="132">
        <v>100</v>
      </c>
      <c r="E591" s="149">
        <f t="shared" si="9"/>
        <v>67</v>
      </c>
    </row>
    <row r="592" spans="1:5" ht="16.5" customHeight="1">
      <c r="A592" s="111">
        <v>2080704</v>
      </c>
      <c r="B592" s="111" t="s">
        <v>523</v>
      </c>
      <c r="C592" s="132">
        <v>14</v>
      </c>
      <c r="D592" s="132">
        <v>0</v>
      </c>
      <c r="E592" s="149" t="e">
        <f t="shared" si="9"/>
        <v>#DIV/0!</v>
      </c>
    </row>
    <row r="593" spans="1:5" ht="16.5" customHeight="1">
      <c r="A593" s="111">
        <v>2080705</v>
      </c>
      <c r="B593" s="111" t="s">
        <v>524</v>
      </c>
      <c r="C593" s="132">
        <v>4969</v>
      </c>
      <c r="D593" s="132">
        <v>2775</v>
      </c>
      <c r="E593" s="149">
        <f t="shared" si="9"/>
        <v>179.06306306306305</v>
      </c>
    </row>
    <row r="594" spans="1:5" ht="16.5" customHeight="1">
      <c r="A594" s="111">
        <v>2080709</v>
      </c>
      <c r="B594" s="111" t="s">
        <v>525</v>
      </c>
      <c r="C594" s="132">
        <v>0</v>
      </c>
      <c r="D594" s="132">
        <v>0</v>
      </c>
      <c r="E594" s="149" t="e">
        <f t="shared" si="9"/>
        <v>#DIV/0!</v>
      </c>
    </row>
    <row r="595" spans="1:5" ht="16.5" customHeight="1">
      <c r="A595" s="111">
        <v>2080711</v>
      </c>
      <c r="B595" s="111" t="s">
        <v>526</v>
      </c>
      <c r="C595" s="132">
        <v>75</v>
      </c>
      <c r="D595" s="132">
        <v>0</v>
      </c>
      <c r="E595" s="149" t="e">
        <f t="shared" si="9"/>
        <v>#DIV/0!</v>
      </c>
    </row>
    <row r="596" spans="1:5" ht="16.5" customHeight="1">
      <c r="A596" s="111">
        <v>2080712</v>
      </c>
      <c r="B596" s="111" t="s">
        <v>527</v>
      </c>
      <c r="C596" s="132">
        <v>0</v>
      </c>
      <c r="D596" s="132">
        <v>34</v>
      </c>
      <c r="E596" s="149">
        <f t="shared" si="9"/>
        <v>0</v>
      </c>
    </row>
    <row r="597" spans="1:5" ht="16.5" customHeight="1">
      <c r="A597" s="111">
        <v>2080713</v>
      </c>
      <c r="B597" s="111" t="s">
        <v>528</v>
      </c>
      <c r="C597" s="132">
        <v>0</v>
      </c>
      <c r="D597" s="132">
        <v>0</v>
      </c>
      <c r="E597" s="149" t="e">
        <f t="shared" si="9"/>
        <v>#DIV/0!</v>
      </c>
    </row>
    <row r="598" spans="1:5" ht="16.5" customHeight="1">
      <c r="A598" s="111">
        <v>2080799</v>
      </c>
      <c r="B598" s="111" t="s">
        <v>529</v>
      </c>
      <c r="C598" s="132">
        <v>22246</v>
      </c>
      <c r="D598" s="132">
        <v>24434</v>
      </c>
      <c r="E598" s="149">
        <f t="shared" si="9"/>
        <v>91.04526479495784</v>
      </c>
    </row>
    <row r="599" spans="1:5" ht="16.5" customHeight="1">
      <c r="A599" s="111">
        <v>20808</v>
      </c>
      <c r="B599" s="110" t="s">
        <v>530</v>
      </c>
      <c r="C599" s="132">
        <f>SUM(C600:C607)</f>
        <v>77569</v>
      </c>
      <c r="D599" s="132">
        <v>81459</v>
      </c>
      <c r="E599" s="149">
        <f t="shared" si="9"/>
        <v>95.22459151229454</v>
      </c>
    </row>
    <row r="600" spans="1:5" ht="16.5" customHeight="1">
      <c r="A600" s="111">
        <v>2080801</v>
      </c>
      <c r="B600" s="111" t="s">
        <v>531</v>
      </c>
      <c r="C600" s="132">
        <v>11245</v>
      </c>
      <c r="D600" s="132">
        <v>14259</v>
      </c>
      <c r="E600" s="149">
        <f t="shared" si="9"/>
        <v>78.86247282418122</v>
      </c>
    </row>
    <row r="601" spans="1:5" ht="16.5" customHeight="1">
      <c r="A601" s="111">
        <v>2080802</v>
      </c>
      <c r="B601" s="111" t="s">
        <v>532</v>
      </c>
      <c r="C601" s="132">
        <v>11151</v>
      </c>
      <c r="D601" s="132">
        <v>20960</v>
      </c>
      <c r="E601" s="149">
        <f t="shared" si="9"/>
        <v>53.2013358778626</v>
      </c>
    </row>
    <row r="602" spans="1:5" ht="16.5" customHeight="1">
      <c r="A602" s="111">
        <v>2080803</v>
      </c>
      <c r="B602" s="111" t="s">
        <v>533</v>
      </c>
      <c r="C602" s="132">
        <v>8585</v>
      </c>
      <c r="D602" s="132">
        <v>7051</v>
      </c>
      <c r="E602" s="149">
        <f t="shared" si="9"/>
        <v>121.75577932208196</v>
      </c>
    </row>
    <row r="603" spans="1:5" ht="16.5" customHeight="1">
      <c r="A603" s="111">
        <v>2080805</v>
      </c>
      <c r="B603" s="111" t="s">
        <v>534</v>
      </c>
      <c r="C603" s="132">
        <v>7327</v>
      </c>
      <c r="D603" s="132">
        <v>246</v>
      </c>
      <c r="E603" s="149">
        <f t="shared" si="9"/>
        <v>2978.4552845528456</v>
      </c>
    </row>
    <row r="604" spans="1:5" ht="16.5" customHeight="1">
      <c r="A604" s="111">
        <v>2080806</v>
      </c>
      <c r="B604" s="111" t="s">
        <v>535</v>
      </c>
      <c r="C604" s="132">
        <v>2375</v>
      </c>
      <c r="D604" s="132">
        <v>3438</v>
      </c>
      <c r="E604" s="149">
        <f t="shared" si="9"/>
        <v>69.08086096567772</v>
      </c>
    </row>
    <row r="605" spans="1:5" ht="16.5" customHeight="1">
      <c r="A605" s="111">
        <v>2080807</v>
      </c>
      <c r="B605" s="111" t="s">
        <v>536</v>
      </c>
      <c r="C605" s="132">
        <v>55</v>
      </c>
      <c r="D605" s="132"/>
      <c r="E605" s="149"/>
    </row>
    <row r="606" spans="1:5" ht="16.5" customHeight="1">
      <c r="A606" s="111">
        <v>2080808</v>
      </c>
      <c r="B606" s="111" t="s">
        <v>537</v>
      </c>
      <c r="C606" s="132">
        <v>18</v>
      </c>
      <c r="D606" s="132">
        <v>799</v>
      </c>
      <c r="E606" s="149">
        <f aca="true" t="shared" si="10" ref="E606:E646">C606/D606*100</f>
        <v>2.252816020025031</v>
      </c>
    </row>
    <row r="607" spans="1:5" ht="16.5" customHeight="1">
      <c r="A607" s="111">
        <v>2080899</v>
      </c>
      <c r="B607" s="111" t="s">
        <v>538</v>
      </c>
      <c r="C607" s="132">
        <v>36813</v>
      </c>
      <c r="D607" s="132">
        <v>34706</v>
      </c>
      <c r="E607" s="149">
        <f t="shared" si="10"/>
        <v>106.07099636950383</v>
      </c>
    </row>
    <row r="608" spans="1:5" ht="16.5" customHeight="1">
      <c r="A608" s="111">
        <v>20809</v>
      </c>
      <c r="B608" s="110" t="s">
        <v>539</v>
      </c>
      <c r="C608" s="132">
        <f>SUM(C609:C614)</f>
        <v>13896</v>
      </c>
      <c r="D608" s="132">
        <v>12641</v>
      </c>
      <c r="E608" s="149">
        <f t="shared" si="10"/>
        <v>109.92801202436515</v>
      </c>
    </row>
    <row r="609" spans="1:5" ht="16.5" customHeight="1">
      <c r="A609" s="111">
        <v>2080901</v>
      </c>
      <c r="B609" s="111" t="s">
        <v>540</v>
      </c>
      <c r="C609" s="132">
        <v>1005</v>
      </c>
      <c r="D609" s="132">
        <v>1542</v>
      </c>
      <c r="E609" s="149">
        <f t="shared" si="10"/>
        <v>65.1750972762646</v>
      </c>
    </row>
    <row r="610" spans="1:5" ht="16.5" customHeight="1">
      <c r="A610" s="111">
        <v>2080902</v>
      </c>
      <c r="B610" s="111" t="s">
        <v>541</v>
      </c>
      <c r="C610" s="132">
        <v>3531</v>
      </c>
      <c r="D610" s="132">
        <v>1965</v>
      </c>
      <c r="E610" s="149">
        <f t="shared" si="10"/>
        <v>179.6946564885496</v>
      </c>
    </row>
    <row r="611" spans="1:5" ht="16.5" customHeight="1">
      <c r="A611" s="111">
        <v>2080903</v>
      </c>
      <c r="B611" s="111" t="s">
        <v>542</v>
      </c>
      <c r="C611" s="132">
        <v>199</v>
      </c>
      <c r="D611" s="132">
        <v>268</v>
      </c>
      <c r="E611" s="149">
        <f t="shared" si="10"/>
        <v>74.25373134328358</v>
      </c>
    </row>
    <row r="612" spans="1:5" ht="16.5" customHeight="1">
      <c r="A612" s="111">
        <v>2080904</v>
      </c>
      <c r="B612" s="111" t="s">
        <v>543</v>
      </c>
      <c r="C612" s="132">
        <v>184</v>
      </c>
      <c r="D612" s="132">
        <v>4</v>
      </c>
      <c r="E612" s="149">
        <f t="shared" si="10"/>
        <v>4600</v>
      </c>
    </row>
    <row r="613" spans="1:5" ht="16.5" customHeight="1">
      <c r="A613" s="111">
        <v>2080905</v>
      </c>
      <c r="B613" s="111" t="s">
        <v>544</v>
      </c>
      <c r="C613" s="132">
        <v>3160</v>
      </c>
      <c r="D613" s="132">
        <v>2856</v>
      </c>
      <c r="E613" s="149">
        <f t="shared" si="10"/>
        <v>110.64425770308124</v>
      </c>
    </row>
    <row r="614" spans="1:5" ht="16.5" customHeight="1">
      <c r="A614" s="111">
        <v>2080999</v>
      </c>
      <c r="B614" s="111" t="s">
        <v>545</v>
      </c>
      <c r="C614" s="132">
        <v>5817</v>
      </c>
      <c r="D614" s="132">
        <v>6006</v>
      </c>
      <c r="E614" s="149">
        <f t="shared" si="10"/>
        <v>96.85314685314685</v>
      </c>
    </row>
    <row r="615" spans="1:5" ht="16.5" customHeight="1">
      <c r="A615" s="111">
        <v>20810</v>
      </c>
      <c r="B615" s="110" t="s">
        <v>546</v>
      </c>
      <c r="C615" s="132">
        <f>SUM(C616:C622)</f>
        <v>13503</v>
      </c>
      <c r="D615" s="132">
        <v>17048</v>
      </c>
      <c r="E615" s="149">
        <f t="shared" si="10"/>
        <v>79.20577193805724</v>
      </c>
    </row>
    <row r="616" spans="1:5" ht="16.5" customHeight="1">
      <c r="A616" s="111">
        <v>2081001</v>
      </c>
      <c r="B616" s="111" t="s">
        <v>547</v>
      </c>
      <c r="C616" s="132">
        <v>6100</v>
      </c>
      <c r="D616" s="132">
        <v>9349</v>
      </c>
      <c r="E616" s="149">
        <f t="shared" si="10"/>
        <v>65.24762006631725</v>
      </c>
    </row>
    <row r="617" spans="1:5" ht="16.5" customHeight="1">
      <c r="A617" s="111">
        <v>2081002</v>
      </c>
      <c r="B617" s="111" t="s">
        <v>548</v>
      </c>
      <c r="C617" s="132">
        <v>3260</v>
      </c>
      <c r="D617" s="132">
        <v>3387</v>
      </c>
      <c r="E617" s="149">
        <f t="shared" si="10"/>
        <v>96.25036905816357</v>
      </c>
    </row>
    <row r="618" spans="1:5" ht="16.5" customHeight="1">
      <c r="A618" s="111">
        <v>2081003</v>
      </c>
      <c r="B618" s="111" t="s">
        <v>549</v>
      </c>
      <c r="C618" s="132">
        <v>0</v>
      </c>
      <c r="D618" s="132">
        <v>0</v>
      </c>
      <c r="E618" s="149" t="e">
        <f t="shared" si="10"/>
        <v>#DIV/0!</v>
      </c>
    </row>
    <row r="619" spans="1:5" ht="16.5" customHeight="1">
      <c r="A619" s="111">
        <v>2081004</v>
      </c>
      <c r="B619" s="111" t="s">
        <v>550</v>
      </c>
      <c r="C619" s="132">
        <v>571</v>
      </c>
      <c r="D619" s="132">
        <v>1236</v>
      </c>
      <c r="E619" s="149">
        <f t="shared" si="10"/>
        <v>46.19741100323624</v>
      </c>
    </row>
    <row r="620" spans="1:5" ht="16.5" customHeight="1">
      <c r="A620" s="111">
        <v>2081005</v>
      </c>
      <c r="B620" s="111" t="s">
        <v>551</v>
      </c>
      <c r="C620" s="132">
        <v>2527</v>
      </c>
      <c r="D620" s="132">
        <v>2060</v>
      </c>
      <c r="E620" s="149">
        <f t="shared" si="10"/>
        <v>122.66990291262137</v>
      </c>
    </row>
    <row r="621" spans="1:5" ht="16.5" customHeight="1">
      <c r="A621" s="111">
        <v>2081006</v>
      </c>
      <c r="B621" s="111" t="s">
        <v>552</v>
      </c>
      <c r="C621" s="132">
        <v>840</v>
      </c>
      <c r="D621" s="132">
        <v>961</v>
      </c>
      <c r="E621" s="149">
        <f t="shared" si="10"/>
        <v>87.40894901144641</v>
      </c>
    </row>
    <row r="622" spans="1:5" ht="16.5" customHeight="1">
      <c r="A622" s="111">
        <v>2081099</v>
      </c>
      <c r="B622" s="111" t="s">
        <v>553</v>
      </c>
      <c r="C622" s="132">
        <v>205</v>
      </c>
      <c r="D622" s="132">
        <v>55</v>
      </c>
      <c r="E622" s="149">
        <f t="shared" si="10"/>
        <v>372.7272727272727</v>
      </c>
    </row>
    <row r="623" spans="1:5" ht="16.5" customHeight="1">
      <c r="A623" s="111">
        <v>20811</v>
      </c>
      <c r="B623" s="110" t="s">
        <v>554</v>
      </c>
      <c r="C623" s="132">
        <f>SUM(C624:C631)</f>
        <v>25199</v>
      </c>
      <c r="D623" s="132">
        <v>25377</v>
      </c>
      <c r="E623" s="149">
        <f t="shared" si="10"/>
        <v>99.29857745202348</v>
      </c>
    </row>
    <row r="624" spans="1:5" ht="16.5" customHeight="1">
      <c r="A624" s="111">
        <v>2081101</v>
      </c>
      <c r="B624" s="111" t="s">
        <v>119</v>
      </c>
      <c r="C624" s="132">
        <v>1845</v>
      </c>
      <c r="D624" s="132">
        <v>1762</v>
      </c>
      <c r="E624" s="149">
        <f t="shared" si="10"/>
        <v>104.7105561861521</v>
      </c>
    </row>
    <row r="625" spans="1:5" ht="16.5" customHeight="1">
      <c r="A625" s="111">
        <v>2081102</v>
      </c>
      <c r="B625" s="111" t="s">
        <v>120</v>
      </c>
      <c r="C625" s="132">
        <v>181</v>
      </c>
      <c r="D625" s="132">
        <v>78</v>
      </c>
      <c r="E625" s="149">
        <f t="shared" si="10"/>
        <v>232.05128205128207</v>
      </c>
    </row>
    <row r="626" spans="1:5" ht="16.5" customHeight="1">
      <c r="A626" s="111">
        <v>2081103</v>
      </c>
      <c r="B626" s="111" t="s">
        <v>121</v>
      </c>
      <c r="C626" s="132">
        <v>0</v>
      </c>
      <c r="D626" s="132">
        <v>0</v>
      </c>
      <c r="E626" s="149" t="e">
        <f t="shared" si="10"/>
        <v>#DIV/0!</v>
      </c>
    </row>
    <row r="627" spans="1:5" ht="16.5" customHeight="1">
      <c r="A627" s="111">
        <v>2081104</v>
      </c>
      <c r="B627" s="111" t="s">
        <v>555</v>
      </c>
      <c r="C627" s="132">
        <v>782</v>
      </c>
      <c r="D627" s="132">
        <v>939</v>
      </c>
      <c r="E627" s="149">
        <f t="shared" si="10"/>
        <v>83.28008519701811</v>
      </c>
    </row>
    <row r="628" spans="1:5" ht="16.5" customHeight="1">
      <c r="A628" s="111">
        <v>2081105</v>
      </c>
      <c r="B628" s="111" t="s">
        <v>556</v>
      </c>
      <c r="C628" s="132">
        <v>2275</v>
      </c>
      <c r="D628" s="132">
        <v>2655</v>
      </c>
      <c r="E628" s="149">
        <f t="shared" si="10"/>
        <v>85.68738229755178</v>
      </c>
    </row>
    <row r="629" spans="1:5" ht="16.5" customHeight="1">
      <c r="A629" s="111">
        <v>2081106</v>
      </c>
      <c r="B629" s="111" t="s">
        <v>557</v>
      </c>
      <c r="C629" s="132">
        <v>38</v>
      </c>
      <c r="D629" s="132">
        <v>24</v>
      </c>
      <c r="E629" s="149">
        <f t="shared" si="10"/>
        <v>158.33333333333331</v>
      </c>
    </row>
    <row r="630" spans="1:5" ht="16.5" customHeight="1">
      <c r="A630" s="111">
        <v>2081107</v>
      </c>
      <c r="B630" s="111" t="s">
        <v>558</v>
      </c>
      <c r="C630" s="132">
        <v>15195</v>
      </c>
      <c r="D630" s="132">
        <v>13197</v>
      </c>
      <c r="E630" s="149">
        <f t="shared" si="10"/>
        <v>115.13980450102297</v>
      </c>
    </row>
    <row r="631" spans="1:5" ht="16.5" customHeight="1">
      <c r="A631" s="111">
        <v>2081199</v>
      </c>
      <c r="B631" s="111" t="s">
        <v>559</v>
      </c>
      <c r="C631" s="132">
        <v>4883</v>
      </c>
      <c r="D631" s="132">
        <v>6722</v>
      </c>
      <c r="E631" s="149">
        <f t="shared" si="10"/>
        <v>72.64207081225825</v>
      </c>
    </row>
    <row r="632" spans="1:5" ht="16.5" customHeight="1">
      <c r="A632" s="111">
        <v>20816</v>
      </c>
      <c r="B632" s="110" t="s">
        <v>560</v>
      </c>
      <c r="C632" s="132">
        <f>SUM(C633:C636)</f>
        <v>746</v>
      </c>
      <c r="D632" s="132">
        <v>674</v>
      </c>
      <c r="E632" s="149">
        <f t="shared" si="10"/>
        <v>110.68249258160236</v>
      </c>
    </row>
    <row r="633" spans="1:5" ht="16.5" customHeight="1">
      <c r="A633" s="111">
        <v>2081601</v>
      </c>
      <c r="B633" s="111" t="s">
        <v>119</v>
      </c>
      <c r="C633" s="132">
        <v>340</v>
      </c>
      <c r="D633" s="132">
        <v>193</v>
      </c>
      <c r="E633" s="149">
        <f t="shared" si="10"/>
        <v>176.1658031088083</v>
      </c>
    </row>
    <row r="634" spans="1:5" ht="16.5" customHeight="1">
      <c r="A634" s="111">
        <v>2081602</v>
      </c>
      <c r="B634" s="111" t="s">
        <v>120</v>
      </c>
      <c r="C634" s="132">
        <v>0</v>
      </c>
      <c r="D634" s="132">
        <v>0</v>
      </c>
      <c r="E634" s="149" t="e">
        <f t="shared" si="10"/>
        <v>#DIV/0!</v>
      </c>
    </row>
    <row r="635" spans="1:5" ht="16.5" customHeight="1">
      <c r="A635" s="111">
        <v>2081603</v>
      </c>
      <c r="B635" s="111" t="s">
        <v>121</v>
      </c>
      <c r="C635" s="132">
        <v>0</v>
      </c>
      <c r="D635" s="132">
        <v>0</v>
      </c>
      <c r="E635" s="149" t="e">
        <f t="shared" si="10"/>
        <v>#DIV/0!</v>
      </c>
    </row>
    <row r="636" spans="1:5" ht="16.5" customHeight="1">
      <c r="A636" s="111">
        <v>2081699</v>
      </c>
      <c r="B636" s="111" t="s">
        <v>561</v>
      </c>
      <c r="C636" s="132">
        <v>406</v>
      </c>
      <c r="D636" s="132">
        <v>481</v>
      </c>
      <c r="E636" s="149">
        <f t="shared" si="10"/>
        <v>84.40748440748442</v>
      </c>
    </row>
    <row r="637" spans="1:5" ht="16.5" customHeight="1">
      <c r="A637" s="111">
        <v>20819</v>
      </c>
      <c r="B637" s="110" t="s">
        <v>562</v>
      </c>
      <c r="C637" s="132">
        <f>SUM(C638:C639)</f>
        <v>79879</v>
      </c>
      <c r="D637" s="132">
        <v>83420</v>
      </c>
      <c r="E637" s="149">
        <f t="shared" si="10"/>
        <v>95.75521457684009</v>
      </c>
    </row>
    <row r="638" spans="1:5" ht="16.5" customHeight="1">
      <c r="A638" s="111">
        <v>2081901</v>
      </c>
      <c r="B638" s="111" t="s">
        <v>563</v>
      </c>
      <c r="C638" s="132">
        <v>26410</v>
      </c>
      <c r="D638" s="132">
        <v>33153</v>
      </c>
      <c r="E638" s="149">
        <f t="shared" si="10"/>
        <v>79.66096582511386</v>
      </c>
    </row>
    <row r="639" spans="1:5" ht="16.5" customHeight="1">
      <c r="A639" s="111">
        <v>2081902</v>
      </c>
      <c r="B639" s="111" t="s">
        <v>564</v>
      </c>
      <c r="C639" s="132">
        <v>53469</v>
      </c>
      <c r="D639" s="132">
        <v>50267</v>
      </c>
      <c r="E639" s="149">
        <f t="shared" si="10"/>
        <v>106.36998428392386</v>
      </c>
    </row>
    <row r="640" spans="1:5" ht="16.5" customHeight="1">
      <c r="A640" s="111">
        <v>20820</v>
      </c>
      <c r="B640" s="110" t="s">
        <v>565</v>
      </c>
      <c r="C640" s="132">
        <f>SUM(C641:C642)</f>
        <v>15431</v>
      </c>
      <c r="D640" s="132">
        <v>11119</v>
      </c>
      <c r="E640" s="149">
        <f t="shared" si="10"/>
        <v>138.78046586923284</v>
      </c>
    </row>
    <row r="641" spans="1:5" ht="16.5" customHeight="1">
      <c r="A641" s="111">
        <v>2082001</v>
      </c>
      <c r="B641" s="111" t="s">
        <v>566</v>
      </c>
      <c r="C641" s="132">
        <v>14410</v>
      </c>
      <c r="D641" s="132">
        <v>9975</v>
      </c>
      <c r="E641" s="149">
        <f t="shared" si="10"/>
        <v>144.4611528822055</v>
      </c>
    </row>
    <row r="642" spans="1:5" ht="16.5" customHeight="1">
      <c r="A642" s="111">
        <v>2082002</v>
      </c>
      <c r="B642" s="111" t="s">
        <v>567</v>
      </c>
      <c r="C642" s="132">
        <v>1021</v>
      </c>
      <c r="D642" s="132">
        <v>1144</v>
      </c>
      <c r="E642" s="149">
        <f t="shared" si="10"/>
        <v>89.24825174825175</v>
      </c>
    </row>
    <row r="643" spans="1:5" ht="16.5" customHeight="1">
      <c r="A643" s="111">
        <v>20821</v>
      </c>
      <c r="B643" s="110" t="s">
        <v>568</v>
      </c>
      <c r="C643" s="132">
        <f>SUM(C644:C645)</f>
        <v>29430</v>
      </c>
      <c r="D643" s="132">
        <v>25756</v>
      </c>
      <c r="E643" s="149">
        <f t="shared" si="10"/>
        <v>114.26463736605064</v>
      </c>
    </row>
    <row r="644" spans="1:5" ht="16.5" customHeight="1">
      <c r="A644" s="111">
        <v>2082101</v>
      </c>
      <c r="B644" s="111" t="s">
        <v>569</v>
      </c>
      <c r="C644" s="132">
        <v>4116</v>
      </c>
      <c r="D644" s="132">
        <v>1970</v>
      </c>
      <c r="E644" s="149">
        <f t="shared" si="10"/>
        <v>208.93401015228426</v>
      </c>
    </row>
    <row r="645" spans="1:5" ht="16.5" customHeight="1">
      <c r="A645" s="111">
        <v>2082102</v>
      </c>
      <c r="B645" s="111" t="s">
        <v>570</v>
      </c>
      <c r="C645" s="132">
        <v>25314</v>
      </c>
      <c r="D645" s="132">
        <v>23786</v>
      </c>
      <c r="E645" s="149">
        <f t="shared" si="10"/>
        <v>106.42394685949719</v>
      </c>
    </row>
    <row r="646" spans="1:5" ht="16.5" customHeight="1">
      <c r="A646" s="111">
        <v>20824</v>
      </c>
      <c r="B646" s="110" t="s">
        <v>571</v>
      </c>
      <c r="C646" s="132">
        <f>SUM(C647:C648)</f>
        <v>53</v>
      </c>
      <c r="D646" s="132">
        <v>7</v>
      </c>
      <c r="E646" s="149">
        <f t="shared" si="10"/>
        <v>757.1428571428571</v>
      </c>
    </row>
    <row r="647" spans="1:5" ht="16.5" customHeight="1">
      <c r="A647" s="111">
        <v>2082401</v>
      </c>
      <c r="B647" s="111" t="s">
        <v>572</v>
      </c>
      <c r="C647" s="132">
        <v>0</v>
      </c>
      <c r="D647" s="132">
        <v>0</v>
      </c>
      <c r="E647" s="149" t="e">
        <f aca="true" t="shared" si="11" ref="E647:E710">C647/D647*100</f>
        <v>#DIV/0!</v>
      </c>
    </row>
    <row r="648" spans="1:5" ht="16.5" customHeight="1">
      <c r="A648" s="111">
        <v>2082402</v>
      </c>
      <c r="B648" s="111" t="s">
        <v>573</v>
      </c>
      <c r="C648" s="132">
        <v>53</v>
      </c>
      <c r="D648" s="132">
        <v>7</v>
      </c>
      <c r="E648" s="149">
        <f t="shared" si="11"/>
        <v>757.1428571428571</v>
      </c>
    </row>
    <row r="649" spans="1:5" ht="16.5" customHeight="1">
      <c r="A649" s="111">
        <v>20825</v>
      </c>
      <c r="B649" s="110" t="s">
        <v>574</v>
      </c>
      <c r="C649" s="132">
        <f>SUM(C650:C651)</f>
        <v>794</v>
      </c>
      <c r="D649" s="132">
        <v>250</v>
      </c>
      <c r="E649" s="149">
        <f t="shared" si="11"/>
        <v>317.6</v>
      </c>
    </row>
    <row r="650" spans="1:5" ht="16.5" customHeight="1">
      <c r="A650" s="111">
        <v>2082501</v>
      </c>
      <c r="B650" s="111" t="s">
        <v>575</v>
      </c>
      <c r="C650" s="132">
        <v>367</v>
      </c>
      <c r="D650" s="132">
        <v>58</v>
      </c>
      <c r="E650" s="149">
        <f t="shared" si="11"/>
        <v>632.7586206896551</v>
      </c>
    </row>
    <row r="651" spans="1:5" ht="16.5" customHeight="1">
      <c r="A651" s="111">
        <v>2082502</v>
      </c>
      <c r="B651" s="111" t="s">
        <v>576</v>
      </c>
      <c r="C651" s="132">
        <v>427</v>
      </c>
      <c r="D651" s="132">
        <v>192</v>
      </c>
      <c r="E651" s="149">
        <f t="shared" si="11"/>
        <v>222.39583333333334</v>
      </c>
    </row>
    <row r="652" spans="1:5" ht="16.5" customHeight="1">
      <c r="A652" s="111">
        <v>20826</v>
      </c>
      <c r="B652" s="110" t="s">
        <v>577</v>
      </c>
      <c r="C652" s="132">
        <f>SUM(C653:C655)</f>
        <v>158875</v>
      </c>
      <c r="D652" s="132">
        <v>148139</v>
      </c>
      <c r="E652" s="149">
        <f t="shared" si="11"/>
        <v>107.2472475175342</v>
      </c>
    </row>
    <row r="653" spans="1:5" ht="16.5" customHeight="1">
      <c r="A653" s="111">
        <v>2082601</v>
      </c>
      <c r="B653" s="111" t="s">
        <v>578</v>
      </c>
      <c r="C653" s="132">
        <v>678</v>
      </c>
      <c r="D653" s="132">
        <v>945</v>
      </c>
      <c r="E653" s="149">
        <f t="shared" si="11"/>
        <v>71.74603174603175</v>
      </c>
    </row>
    <row r="654" spans="1:5" ht="16.5" customHeight="1">
      <c r="A654" s="111">
        <v>2082602</v>
      </c>
      <c r="B654" s="111" t="s">
        <v>579</v>
      </c>
      <c r="C654" s="132">
        <v>157525</v>
      </c>
      <c r="D654" s="132">
        <v>145748</v>
      </c>
      <c r="E654" s="149">
        <f t="shared" si="11"/>
        <v>108.08038532261163</v>
      </c>
    </row>
    <row r="655" spans="1:5" ht="16.5" customHeight="1">
      <c r="A655" s="111">
        <v>2082699</v>
      </c>
      <c r="B655" s="111" t="s">
        <v>580</v>
      </c>
      <c r="C655" s="132">
        <v>672</v>
      </c>
      <c r="D655" s="132">
        <v>1446</v>
      </c>
      <c r="E655" s="149">
        <f t="shared" si="11"/>
        <v>46.47302904564315</v>
      </c>
    </row>
    <row r="656" spans="1:5" ht="16.5" customHeight="1">
      <c r="A656" s="111">
        <v>20827</v>
      </c>
      <c r="B656" s="110" t="s">
        <v>581</v>
      </c>
      <c r="C656" s="132">
        <f>SUM(C657:C659)</f>
        <v>7037</v>
      </c>
      <c r="D656" s="132">
        <v>5530</v>
      </c>
      <c r="E656" s="149">
        <f t="shared" si="11"/>
        <v>127.25135623869801</v>
      </c>
    </row>
    <row r="657" spans="1:5" ht="16.5" customHeight="1">
      <c r="A657" s="111">
        <v>2082701</v>
      </c>
      <c r="B657" s="111" t="s">
        <v>582</v>
      </c>
      <c r="C657" s="132">
        <v>1832</v>
      </c>
      <c r="D657" s="132">
        <v>889</v>
      </c>
      <c r="E657" s="149">
        <f t="shared" si="11"/>
        <v>206.07424071991</v>
      </c>
    </row>
    <row r="658" spans="1:5" ht="16.5" customHeight="1">
      <c r="A658" s="111">
        <v>2082702</v>
      </c>
      <c r="B658" s="111" t="s">
        <v>583</v>
      </c>
      <c r="C658" s="132">
        <v>4014</v>
      </c>
      <c r="D658" s="132">
        <v>2570</v>
      </c>
      <c r="E658" s="149">
        <f t="shared" si="11"/>
        <v>156.18677042801556</v>
      </c>
    </row>
    <row r="659" spans="1:5" ht="16.5" customHeight="1">
      <c r="A659" s="111">
        <v>2082799</v>
      </c>
      <c r="B659" s="111" t="s">
        <v>584</v>
      </c>
      <c r="C659" s="132">
        <v>1191</v>
      </c>
      <c r="D659" s="132">
        <v>2071</v>
      </c>
      <c r="E659" s="149">
        <f t="shared" si="11"/>
        <v>57.508450024142924</v>
      </c>
    </row>
    <row r="660" spans="1:5" ht="16.5" customHeight="1">
      <c r="A660" s="111">
        <v>20828</v>
      </c>
      <c r="B660" s="110" t="s">
        <v>585</v>
      </c>
      <c r="C660" s="132">
        <f>SUM(C661:C667)</f>
        <v>12128</v>
      </c>
      <c r="D660" s="132">
        <v>9665</v>
      </c>
      <c r="E660" s="149">
        <f t="shared" si="11"/>
        <v>125.48370408691154</v>
      </c>
    </row>
    <row r="661" spans="1:5" ht="16.5" customHeight="1">
      <c r="A661" s="111">
        <v>2082801</v>
      </c>
      <c r="B661" s="111" t="s">
        <v>119</v>
      </c>
      <c r="C661" s="132">
        <v>5735</v>
      </c>
      <c r="D661" s="132">
        <v>3565</v>
      </c>
      <c r="E661" s="149">
        <f t="shared" si="11"/>
        <v>160.8695652173913</v>
      </c>
    </row>
    <row r="662" spans="1:5" ht="16.5" customHeight="1">
      <c r="A662" s="111">
        <v>2082802</v>
      </c>
      <c r="B662" s="111" t="s">
        <v>120</v>
      </c>
      <c r="C662" s="132">
        <v>1297</v>
      </c>
      <c r="D662" s="132">
        <v>688</v>
      </c>
      <c r="E662" s="149">
        <f t="shared" si="11"/>
        <v>188.5174418604651</v>
      </c>
    </row>
    <row r="663" spans="1:5" ht="16.5" customHeight="1">
      <c r="A663" s="111">
        <v>2082803</v>
      </c>
      <c r="B663" s="111" t="s">
        <v>121</v>
      </c>
      <c r="C663" s="132">
        <v>0</v>
      </c>
      <c r="D663" s="132">
        <v>0</v>
      </c>
      <c r="E663" s="149" t="e">
        <f t="shared" si="11"/>
        <v>#DIV/0!</v>
      </c>
    </row>
    <row r="664" spans="1:5" ht="16.5" customHeight="1">
      <c r="A664" s="111">
        <v>2082804</v>
      </c>
      <c r="B664" s="111" t="s">
        <v>586</v>
      </c>
      <c r="C664" s="132">
        <v>550</v>
      </c>
      <c r="D664" s="132">
        <v>144</v>
      </c>
      <c r="E664" s="149">
        <f t="shared" si="11"/>
        <v>381.94444444444446</v>
      </c>
    </row>
    <row r="665" spans="1:5" ht="16.5" customHeight="1">
      <c r="A665" s="111">
        <v>2082805</v>
      </c>
      <c r="B665" s="111" t="s">
        <v>587</v>
      </c>
      <c r="C665" s="132">
        <v>0</v>
      </c>
      <c r="D665" s="132">
        <v>0</v>
      </c>
      <c r="E665" s="149" t="e">
        <f t="shared" si="11"/>
        <v>#DIV/0!</v>
      </c>
    </row>
    <row r="666" spans="1:5" ht="16.5" customHeight="1">
      <c r="A666" s="111">
        <v>2082850</v>
      </c>
      <c r="B666" s="111" t="s">
        <v>128</v>
      </c>
      <c r="C666" s="132">
        <v>274</v>
      </c>
      <c r="D666" s="132">
        <v>496</v>
      </c>
      <c r="E666" s="149">
        <f t="shared" si="11"/>
        <v>55.24193548387096</v>
      </c>
    </row>
    <row r="667" spans="1:5" ht="16.5" customHeight="1">
      <c r="A667" s="111">
        <v>2082899</v>
      </c>
      <c r="B667" s="111" t="s">
        <v>588</v>
      </c>
      <c r="C667" s="132">
        <v>4272</v>
      </c>
      <c r="D667" s="132">
        <v>4772</v>
      </c>
      <c r="E667" s="149">
        <f t="shared" si="11"/>
        <v>89.52221290863369</v>
      </c>
    </row>
    <row r="668" spans="1:5" ht="16.5" customHeight="1">
      <c r="A668" s="111">
        <v>20830</v>
      </c>
      <c r="B668" s="110" t="s">
        <v>589</v>
      </c>
      <c r="C668" s="132">
        <f>SUM(C669:C670)</f>
        <v>481</v>
      </c>
      <c r="D668" s="132">
        <v>922</v>
      </c>
      <c r="E668" s="149">
        <f t="shared" si="11"/>
        <v>52.16919739696312</v>
      </c>
    </row>
    <row r="669" spans="1:5" ht="16.5" customHeight="1">
      <c r="A669" s="111">
        <v>2083001</v>
      </c>
      <c r="B669" s="111" t="s">
        <v>590</v>
      </c>
      <c r="C669" s="132">
        <v>384</v>
      </c>
      <c r="D669" s="132">
        <v>312</v>
      </c>
      <c r="E669" s="149">
        <f t="shared" si="11"/>
        <v>123.07692307692308</v>
      </c>
    </row>
    <row r="670" spans="1:5" ht="16.5" customHeight="1">
      <c r="A670" s="111">
        <v>2083099</v>
      </c>
      <c r="B670" s="111" t="s">
        <v>591</v>
      </c>
      <c r="C670" s="132">
        <v>97</v>
      </c>
      <c r="D670" s="132">
        <v>610</v>
      </c>
      <c r="E670" s="149">
        <f t="shared" si="11"/>
        <v>15.901639344262295</v>
      </c>
    </row>
    <row r="671" spans="1:5" ht="16.5" customHeight="1">
      <c r="A671" s="111">
        <v>20899</v>
      </c>
      <c r="B671" s="110" t="s">
        <v>592</v>
      </c>
      <c r="C671" s="132">
        <f>C672</f>
        <v>11419</v>
      </c>
      <c r="D671" s="132">
        <v>20410</v>
      </c>
      <c r="E671" s="149">
        <f t="shared" si="11"/>
        <v>55.94806467417932</v>
      </c>
    </row>
    <row r="672" spans="1:5" ht="16.5" customHeight="1">
      <c r="A672" s="111">
        <v>2089999</v>
      </c>
      <c r="B672" s="111" t="s">
        <v>593</v>
      </c>
      <c r="C672" s="132">
        <v>11419</v>
      </c>
      <c r="D672" s="132">
        <v>20410</v>
      </c>
      <c r="E672" s="149">
        <f t="shared" si="11"/>
        <v>55.94806467417932</v>
      </c>
    </row>
    <row r="673" spans="1:5" ht="16.5" customHeight="1">
      <c r="A673" s="111">
        <v>210</v>
      </c>
      <c r="B673" s="110" t="s">
        <v>594</v>
      </c>
      <c r="C673" s="132">
        <v>768067</v>
      </c>
      <c r="D673" s="132">
        <v>678741</v>
      </c>
      <c r="E673" s="149">
        <f t="shared" si="11"/>
        <v>113.16054282856052</v>
      </c>
    </row>
    <row r="674" spans="1:5" ht="16.5" customHeight="1">
      <c r="A674" s="111">
        <v>21001</v>
      </c>
      <c r="B674" s="110" t="s">
        <v>595</v>
      </c>
      <c r="C674" s="132">
        <f>SUM(C675:C678)</f>
        <v>27468</v>
      </c>
      <c r="D674" s="132">
        <v>24614</v>
      </c>
      <c r="E674" s="149">
        <f t="shared" si="11"/>
        <v>111.59502722028114</v>
      </c>
    </row>
    <row r="675" spans="1:5" ht="16.5" customHeight="1">
      <c r="A675" s="111">
        <v>2100101</v>
      </c>
      <c r="B675" s="111" t="s">
        <v>119</v>
      </c>
      <c r="C675" s="132">
        <v>20211</v>
      </c>
      <c r="D675" s="132">
        <v>16737</v>
      </c>
      <c r="E675" s="149">
        <f t="shared" si="11"/>
        <v>120.7564079584155</v>
      </c>
    </row>
    <row r="676" spans="1:5" ht="16.5" customHeight="1">
      <c r="A676" s="111">
        <v>2100102</v>
      </c>
      <c r="B676" s="111" t="s">
        <v>120</v>
      </c>
      <c r="C676" s="132">
        <v>3725</v>
      </c>
      <c r="D676" s="132">
        <v>3459</v>
      </c>
      <c r="E676" s="149">
        <f t="shared" si="11"/>
        <v>107.69008383925991</v>
      </c>
    </row>
    <row r="677" spans="1:5" ht="16.5" customHeight="1">
      <c r="A677" s="111">
        <v>2100103</v>
      </c>
      <c r="B677" s="111" t="s">
        <v>121</v>
      </c>
      <c r="C677" s="132">
        <v>0</v>
      </c>
      <c r="D677" s="132">
        <v>0</v>
      </c>
      <c r="E677" s="149" t="e">
        <f t="shared" si="11"/>
        <v>#DIV/0!</v>
      </c>
    </row>
    <row r="678" spans="1:5" ht="16.5" customHeight="1">
      <c r="A678" s="111">
        <v>2100199</v>
      </c>
      <c r="B678" s="111" t="s">
        <v>596</v>
      </c>
      <c r="C678" s="132">
        <v>3532</v>
      </c>
      <c r="D678" s="132">
        <v>4418</v>
      </c>
      <c r="E678" s="149">
        <f t="shared" si="11"/>
        <v>79.9456767768221</v>
      </c>
    </row>
    <row r="679" spans="1:5" ht="16.5" customHeight="1">
      <c r="A679" s="111">
        <v>21002</v>
      </c>
      <c r="B679" s="110" t="s">
        <v>597</v>
      </c>
      <c r="C679" s="132">
        <f>SUM(C680:C693)</f>
        <v>13249</v>
      </c>
      <c r="D679" s="132">
        <v>19877</v>
      </c>
      <c r="E679" s="149">
        <f t="shared" si="11"/>
        <v>66.65492780600695</v>
      </c>
    </row>
    <row r="680" spans="1:5" ht="16.5" customHeight="1">
      <c r="A680" s="111">
        <v>2100201</v>
      </c>
      <c r="B680" s="111" t="s">
        <v>598</v>
      </c>
      <c r="C680" s="132">
        <v>1876</v>
      </c>
      <c r="D680" s="132">
        <v>4129</v>
      </c>
      <c r="E680" s="149">
        <f t="shared" si="11"/>
        <v>45.4347299588278</v>
      </c>
    </row>
    <row r="681" spans="1:5" ht="16.5" customHeight="1">
      <c r="A681" s="111">
        <v>2100202</v>
      </c>
      <c r="B681" s="111" t="s">
        <v>599</v>
      </c>
      <c r="C681" s="132">
        <v>719</v>
      </c>
      <c r="D681" s="132">
        <v>597</v>
      </c>
      <c r="E681" s="149">
        <f t="shared" si="11"/>
        <v>120.4355108877722</v>
      </c>
    </row>
    <row r="682" spans="1:5" ht="16.5" customHeight="1">
      <c r="A682" s="111">
        <v>2100203</v>
      </c>
      <c r="B682" s="111" t="s">
        <v>600</v>
      </c>
      <c r="C682" s="132">
        <v>8</v>
      </c>
      <c r="D682" s="132">
        <v>241</v>
      </c>
      <c r="E682" s="149">
        <f t="shared" si="11"/>
        <v>3.319502074688797</v>
      </c>
    </row>
    <row r="683" spans="1:5" ht="16.5" customHeight="1">
      <c r="A683" s="111">
        <v>2100204</v>
      </c>
      <c r="B683" s="111" t="s">
        <v>601</v>
      </c>
      <c r="C683" s="132">
        <v>0</v>
      </c>
      <c r="D683" s="132">
        <v>100</v>
      </c>
      <c r="E683" s="149">
        <f t="shared" si="11"/>
        <v>0</v>
      </c>
    </row>
    <row r="684" spans="1:5" ht="16.5" customHeight="1">
      <c r="A684" s="111">
        <v>2100205</v>
      </c>
      <c r="B684" s="111" t="s">
        <v>602</v>
      </c>
      <c r="C684" s="132">
        <v>2382</v>
      </c>
      <c r="D684" s="132">
        <v>2063</v>
      </c>
      <c r="E684" s="149">
        <f t="shared" si="11"/>
        <v>115.46291808046534</v>
      </c>
    </row>
    <row r="685" spans="1:5" ht="16.5" customHeight="1">
      <c r="A685" s="111">
        <v>2100206</v>
      </c>
      <c r="B685" s="111" t="s">
        <v>603</v>
      </c>
      <c r="C685" s="132">
        <v>1614</v>
      </c>
      <c r="D685" s="132">
        <v>3139</v>
      </c>
      <c r="E685" s="149">
        <f t="shared" si="11"/>
        <v>51.41764893278115</v>
      </c>
    </row>
    <row r="686" spans="1:5" ht="16.5" customHeight="1">
      <c r="A686" s="111">
        <v>2100207</v>
      </c>
      <c r="B686" s="111" t="s">
        <v>604</v>
      </c>
      <c r="C686" s="132">
        <v>0</v>
      </c>
      <c r="D686" s="132">
        <v>0</v>
      </c>
      <c r="E686" s="149" t="e">
        <f t="shared" si="11"/>
        <v>#DIV/0!</v>
      </c>
    </row>
    <row r="687" spans="1:5" ht="16.5" customHeight="1">
      <c r="A687" s="111">
        <v>2100208</v>
      </c>
      <c r="B687" s="111" t="s">
        <v>605</v>
      </c>
      <c r="C687" s="132">
        <v>282</v>
      </c>
      <c r="D687" s="132">
        <v>293</v>
      </c>
      <c r="E687" s="149">
        <f t="shared" si="11"/>
        <v>96.24573378839591</v>
      </c>
    </row>
    <row r="688" spans="1:5" ht="16.5" customHeight="1">
      <c r="A688" s="111">
        <v>2100209</v>
      </c>
      <c r="B688" s="111" t="s">
        <v>606</v>
      </c>
      <c r="C688" s="132">
        <v>0</v>
      </c>
      <c r="D688" s="132">
        <v>0</v>
      </c>
      <c r="E688" s="149" t="e">
        <f t="shared" si="11"/>
        <v>#DIV/0!</v>
      </c>
    </row>
    <row r="689" spans="1:5" ht="16.5" customHeight="1">
      <c r="A689" s="111">
        <v>2100210</v>
      </c>
      <c r="B689" s="111" t="s">
        <v>607</v>
      </c>
      <c r="C689" s="132">
        <v>0</v>
      </c>
      <c r="D689" s="132">
        <v>0</v>
      </c>
      <c r="E689" s="149" t="e">
        <f t="shared" si="11"/>
        <v>#DIV/0!</v>
      </c>
    </row>
    <row r="690" spans="1:5" ht="16.5" customHeight="1">
      <c r="A690" s="111">
        <v>2100211</v>
      </c>
      <c r="B690" s="111" t="s">
        <v>608</v>
      </c>
      <c r="C690" s="132">
        <v>15</v>
      </c>
      <c r="D690" s="132">
        <v>4</v>
      </c>
      <c r="E690" s="149">
        <f t="shared" si="11"/>
        <v>375</v>
      </c>
    </row>
    <row r="691" spans="1:5" ht="16.5" customHeight="1">
      <c r="A691" s="111">
        <v>2100212</v>
      </c>
      <c r="B691" s="111" t="s">
        <v>609</v>
      </c>
      <c r="C691" s="132">
        <v>0</v>
      </c>
      <c r="D691" s="132">
        <v>0</v>
      </c>
      <c r="E691" s="149" t="e">
        <f t="shared" si="11"/>
        <v>#DIV/0!</v>
      </c>
    </row>
    <row r="692" spans="1:5" ht="16.5" customHeight="1">
      <c r="A692" s="111">
        <v>2100213</v>
      </c>
      <c r="B692" s="111" t="s">
        <v>610</v>
      </c>
      <c r="C692" s="132">
        <v>0</v>
      </c>
      <c r="D692" s="132"/>
      <c r="E692" s="149"/>
    </row>
    <row r="693" spans="1:5" ht="16.5" customHeight="1">
      <c r="A693" s="111">
        <v>2100299</v>
      </c>
      <c r="B693" s="111" t="s">
        <v>611</v>
      </c>
      <c r="C693" s="132">
        <v>6353</v>
      </c>
      <c r="D693" s="132">
        <v>9311</v>
      </c>
      <c r="E693" s="149">
        <f aca="true" t="shared" si="12" ref="E693:E711">C693/D693*100</f>
        <v>68.23112447642573</v>
      </c>
    </row>
    <row r="694" spans="1:5" ht="16.5" customHeight="1">
      <c r="A694" s="111">
        <v>21003</v>
      </c>
      <c r="B694" s="110" t="s">
        <v>612</v>
      </c>
      <c r="C694" s="132">
        <f>SUM(C695:C697)</f>
        <v>54394</v>
      </c>
      <c r="D694" s="132">
        <v>44589</v>
      </c>
      <c r="E694" s="149">
        <f t="shared" si="12"/>
        <v>121.98972840835182</v>
      </c>
    </row>
    <row r="695" spans="1:5" ht="16.5" customHeight="1">
      <c r="A695" s="111">
        <v>2100301</v>
      </c>
      <c r="B695" s="111" t="s">
        <v>613</v>
      </c>
      <c r="C695" s="132">
        <v>54</v>
      </c>
      <c r="D695" s="132">
        <v>103</v>
      </c>
      <c r="E695" s="149">
        <f t="shared" si="12"/>
        <v>52.42718446601942</v>
      </c>
    </row>
    <row r="696" spans="1:5" ht="16.5" customHeight="1">
      <c r="A696" s="111">
        <v>2100302</v>
      </c>
      <c r="B696" s="111" t="s">
        <v>614</v>
      </c>
      <c r="C696" s="132">
        <v>24569</v>
      </c>
      <c r="D696" s="132">
        <v>22923</v>
      </c>
      <c r="E696" s="149">
        <f t="shared" si="12"/>
        <v>107.18056100859398</v>
      </c>
    </row>
    <row r="697" spans="1:5" ht="16.5" customHeight="1">
      <c r="A697" s="111">
        <v>2100399</v>
      </c>
      <c r="B697" s="111" t="s">
        <v>615</v>
      </c>
      <c r="C697" s="132">
        <v>29771</v>
      </c>
      <c r="D697" s="132">
        <v>21563</v>
      </c>
      <c r="E697" s="149">
        <f t="shared" si="12"/>
        <v>138.06520428511803</v>
      </c>
    </row>
    <row r="698" spans="1:5" ht="16.5" customHeight="1">
      <c r="A698" s="111">
        <v>21004</v>
      </c>
      <c r="B698" s="110" t="s">
        <v>616</v>
      </c>
      <c r="C698" s="132">
        <f>SUM(C699:C709)</f>
        <v>180852</v>
      </c>
      <c r="D698" s="132">
        <v>97237</v>
      </c>
      <c r="E698" s="149">
        <f t="shared" si="12"/>
        <v>185.99092937873442</v>
      </c>
    </row>
    <row r="699" spans="1:5" ht="16.5" customHeight="1">
      <c r="A699" s="111">
        <v>2100401</v>
      </c>
      <c r="B699" s="111" t="s">
        <v>617</v>
      </c>
      <c r="C699" s="132">
        <v>11099</v>
      </c>
      <c r="D699" s="132">
        <v>10364</v>
      </c>
      <c r="E699" s="149">
        <f t="shared" si="12"/>
        <v>107.09185642609032</v>
      </c>
    </row>
    <row r="700" spans="1:5" ht="16.5" customHeight="1">
      <c r="A700" s="111">
        <v>2100402</v>
      </c>
      <c r="B700" s="111" t="s">
        <v>618</v>
      </c>
      <c r="C700" s="132">
        <v>2921</v>
      </c>
      <c r="D700" s="132">
        <v>2995</v>
      </c>
      <c r="E700" s="149">
        <f t="shared" si="12"/>
        <v>97.52921535893155</v>
      </c>
    </row>
    <row r="701" spans="1:5" ht="16.5" customHeight="1">
      <c r="A701" s="111">
        <v>2100403</v>
      </c>
      <c r="B701" s="111" t="s">
        <v>619</v>
      </c>
      <c r="C701" s="132">
        <v>6589</v>
      </c>
      <c r="D701" s="132">
        <v>6567</v>
      </c>
      <c r="E701" s="149">
        <f t="shared" si="12"/>
        <v>100.33500837520938</v>
      </c>
    </row>
    <row r="702" spans="1:5" ht="16.5" customHeight="1">
      <c r="A702" s="111">
        <v>2100404</v>
      </c>
      <c r="B702" s="111" t="s">
        <v>620</v>
      </c>
      <c r="C702" s="132">
        <v>0</v>
      </c>
      <c r="D702" s="132">
        <v>32</v>
      </c>
      <c r="E702" s="149">
        <f t="shared" si="12"/>
        <v>0</v>
      </c>
    </row>
    <row r="703" spans="1:5" ht="16.5" customHeight="1">
      <c r="A703" s="111">
        <v>2100405</v>
      </c>
      <c r="B703" s="111" t="s">
        <v>621</v>
      </c>
      <c r="C703" s="132">
        <v>84</v>
      </c>
      <c r="D703" s="132">
        <v>106</v>
      </c>
      <c r="E703" s="149">
        <f t="shared" si="12"/>
        <v>79.24528301886792</v>
      </c>
    </row>
    <row r="704" spans="1:5" ht="16.5" customHeight="1">
      <c r="A704" s="111">
        <v>2100406</v>
      </c>
      <c r="B704" s="111" t="s">
        <v>622</v>
      </c>
      <c r="C704" s="132">
        <v>1082</v>
      </c>
      <c r="D704" s="132">
        <v>1702</v>
      </c>
      <c r="E704" s="149">
        <f t="shared" si="12"/>
        <v>63.572267920094006</v>
      </c>
    </row>
    <row r="705" spans="1:5" ht="16.5" customHeight="1">
      <c r="A705" s="111">
        <v>2100407</v>
      </c>
      <c r="B705" s="111" t="s">
        <v>623</v>
      </c>
      <c r="C705" s="132">
        <v>328</v>
      </c>
      <c r="D705" s="132">
        <v>134</v>
      </c>
      <c r="E705" s="149">
        <f t="shared" si="12"/>
        <v>244.77611940298507</v>
      </c>
    </row>
    <row r="706" spans="1:5" ht="16.5" customHeight="1">
      <c r="A706" s="111">
        <v>2100408</v>
      </c>
      <c r="B706" s="111" t="s">
        <v>624</v>
      </c>
      <c r="C706" s="132">
        <v>58736</v>
      </c>
      <c r="D706" s="132">
        <v>51073</v>
      </c>
      <c r="E706" s="149">
        <f t="shared" si="12"/>
        <v>115.00401386251053</v>
      </c>
    </row>
    <row r="707" spans="1:5" ht="16.5" customHeight="1">
      <c r="A707" s="111">
        <v>2100409</v>
      </c>
      <c r="B707" s="111" t="s">
        <v>625</v>
      </c>
      <c r="C707" s="132">
        <v>27700</v>
      </c>
      <c r="D707" s="132">
        <v>7804</v>
      </c>
      <c r="E707" s="149">
        <f t="shared" si="12"/>
        <v>354.9461814454126</v>
      </c>
    </row>
    <row r="708" spans="1:5" ht="16.5" customHeight="1">
      <c r="A708" s="111">
        <v>2100410</v>
      </c>
      <c r="B708" s="111" t="s">
        <v>626</v>
      </c>
      <c r="C708" s="132">
        <v>55423</v>
      </c>
      <c r="D708" s="132">
        <v>9104</v>
      </c>
      <c r="E708" s="149">
        <f t="shared" si="12"/>
        <v>608.7763620386643</v>
      </c>
    </row>
    <row r="709" spans="1:5" ht="16.5" customHeight="1">
      <c r="A709" s="111">
        <v>2100499</v>
      </c>
      <c r="B709" s="111" t="s">
        <v>627</v>
      </c>
      <c r="C709" s="132">
        <v>16890</v>
      </c>
      <c r="D709" s="132">
        <v>7356</v>
      </c>
      <c r="E709" s="149">
        <f t="shared" si="12"/>
        <v>229.6084828711256</v>
      </c>
    </row>
    <row r="710" spans="1:5" ht="16.5" customHeight="1">
      <c r="A710" s="111">
        <v>21006</v>
      </c>
      <c r="B710" s="110" t="s">
        <v>628</v>
      </c>
      <c r="C710" s="132">
        <f>SUM(C711:C712)</f>
        <v>2946</v>
      </c>
      <c r="D710" s="132">
        <v>1793</v>
      </c>
      <c r="E710" s="149">
        <f t="shared" si="12"/>
        <v>164.30563301728947</v>
      </c>
    </row>
    <row r="711" spans="1:5" ht="16.5" customHeight="1">
      <c r="A711" s="111">
        <v>2100601</v>
      </c>
      <c r="B711" s="111" t="s">
        <v>629</v>
      </c>
      <c r="C711" s="132">
        <v>2413</v>
      </c>
      <c r="D711" s="132">
        <v>1502</v>
      </c>
      <c r="E711" s="149">
        <f t="shared" si="12"/>
        <v>160.65246338215712</v>
      </c>
    </row>
    <row r="712" spans="1:5" ht="16.5" customHeight="1">
      <c r="A712" s="111">
        <v>2100699</v>
      </c>
      <c r="B712" s="111" t="s">
        <v>630</v>
      </c>
      <c r="C712" s="132">
        <v>533</v>
      </c>
      <c r="D712" s="132">
        <v>291</v>
      </c>
      <c r="E712" s="149">
        <f aca="true" t="shared" si="13" ref="E712:E775">C712/D712*100</f>
        <v>183.1615120274914</v>
      </c>
    </row>
    <row r="713" spans="1:5" ht="16.5" customHeight="1">
      <c r="A713" s="111">
        <v>21007</v>
      </c>
      <c r="B713" s="110" t="s">
        <v>631</v>
      </c>
      <c r="C713" s="132">
        <f>SUM(C714:C716)</f>
        <v>18806</v>
      </c>
      <c r="D713" s="132">
        <v>18900</v>
      </c>
      <c r="E713" s="149">
        <f t="shared" si="13"/>
        <v>99.5026455026455</v>
      </c>
    </row>
    <row r="714" spans="1:5" ht="16.5" customHeight="1">
      <c r="A714" s="111">
        <v>2100716</v>
      </c>
      <c r="B714" s="111" t="s">
        <v>632</v>
      </c>
      <c r="C714" s="132">
        <v>911</v>
      </c>
      <c r="D714" s="132">
        <v>725</v>
      </c>
      <c r="E714" s="149">
        <f t="shared" si="13"/>
        <v>125.6551724137931</v>
      </c>
    </row>
    <row r="715" spans="1:5" ht="16.5" customHeight="1">
      <c r="A715" s="111">
        <v>2100717</v>
      </c>
      <c r="B715" s="111" t="s">
        <v>633</v>
      </c>
      <c r="C715" s="132">
        <v>11262</v>
      </c>
      <c r="D715" s="132">
        <v>15544</v>
      </c>
      <c r="E715" s="149">
        <f t="shared" si="13"/>
        <v>72.45239320638188</v>
      </c>
    </row>
    <row r="716" spans="1:5" ht="16.5" customHeight="1">
      <c r="A716" s="111">
        <v>2100799</v>
      </c>
      <c r="B716" s="111" t="s">
        <v>634</v>
      </c>
      <c r="C716" s="132">
        <v>6633</v>
      </c>
      <c r="D716" s="132">
        <v>2631</v>
      </c>
      <c r="E716" s="149">
        <f t="shared" si="13"/>
        <v>252.10946408209804</v>
      </c>
    </row>
    <row r="717" spans="1:5" ht="16.5" customHeight="1">
      <c r="A717" s="111">
        <v>21011</v>
      </c>
      <c r="B717" s="110" t="s">
        <v>635</v>
      </c>
      <c r="C717" s="132">
        <f>SUM(C718:C721)</f>
        <v>49653</v>
      </c>
      <c r="D717" s="132">
        <v>39839</v>
      </c>
      <c r="E717" s="149">
        <f t="shared" si="13"/>
        <v>124.63415246366625</v>
      </c>
    </row>
    <row r="718" spans="1:5" ht="16.5" customHeight="1">
      <c r="A718" s="111">
        <v>2101101</v>
      </c>
      <c r="B718" s="111" t="s">
        <v>636</v>
      </c>
      <c r="C718" s="132">
        <v>18812</v>
      </c>
      <c r="D718" s="132">
        <v>15152</v>
      </c>
      <c r="E718" s="149">
        <f t="shared" si="13"/>
        <v>124.15522703273496</v>
      </c>
    </row>
    <row r="719" spans="1:5" ht="16.5" customHeight="1">
      <c r="A719" s="111">
        <v>2101102</v>
      </c>
      <c r="B719" s="111" t="s">
        <v>637</v>
      </c>
      <c r="C719" s="132">
        <v>25481</v>
      </c>
      <c r="D719" s="132">
        <v>15022</v>
      </c>
      <c r="E719" s="149">
        <f t="shared" si="13"/>
        <v>169.62455065903342</v>
      </c>
    </row>
    <row r="720" spans="1:5" ht="16.5" customHeight="1">
      <c r="A720" s="111">
        <v>2101103</v>
      </c>
      <c r="B720" s="111" t="s">
        <v>638</v>
      </c>
      <c r="C720" s="132">
        <v>3936</v>
      </c>
      <c r="D720" s="132">
        <v>4010</v>
      </c>
      <c r="E720" s="149">
        <f t="shared" si="13"/>
        <v>98.15461346633415</v>
      </c>
    </row>
    <row r="721" spans="1:5" ht="16.5" customHeight="1">
      <c r="A721" s="111">
        <v>2101199</v>
      </c>
      <c r="B721" s="111" t="s">
        <v>639</v>
      </c>
      <c r="C721" s="132">
        <v>1424</v>
      </c>
      <c r="D721" s="132">
        <v>5655</v>
      </c>
      <c r="E721" s="149">
        <f t="shared" si="13"/>
        <v>25.181255526083113</v>
      </c>
    </row>
    <row r="722" spans="1:5" ht="16.5" customHeight="1">
      <c r="A722" s="111">
        <v>21012</v>
      </c>
      <c r="B722" s="110" t="s">
        <v>640</v>
      </c>
      <c r="C722" s="132">
        <f>SUM(C723:C725)</f>
        <v>363233</v>
      </c>
      <c r="D722" s="132">
        <v>375098</v>
      </c>
      <c r="E722" s="149">
        <f t="shared" si="13"/>
        <v>96.83682664263739</v>
      </c>
    </row>
    <row r="723" spans="1:5" ht="16.5" customHeight="1">
      <c r="A723" s="111">
        <v>2101201</v>
      </c>
      <c r="B723" s="111" t="s">
        <v>641</v>
      </c>
      <c r="C723" s="132">
        <v>3491</v>
      </c>
      <c r="D723" s="132">
        <v>4081</v>
      </c>
      <c r="E723" s="149">
        <f t="shared" si="13"/>
        <v>85.5427591276648</v>
      </c>
    </row>
    <row r="724" spans="1:5" ht="16.5" customHeight="1">
      <c r="A724" s="111">
        <v>2101202</v>
      </c>
      <c r="B724" s="111" t="s">
        <v>642</v>
      </c>
      <c r="C724" s="132">
        <v>359712</v>
      </c>
      <c r="D724" s="132">
        <v>367686</v>
      </c>
      <c r="E724" s="149">
        <f t="shared" si="13"/>
        <v>97.83130170852303</v>
      </c>
    </row>
    <row r="725" spans="1:5" ht="16.5" customHeight="1">
      <c r="A725" s="111">
        <v>2101299</v>
      </c>
      <c r="B725" s="111" t="s">
        <v>643</v>
      </c>
      <c r="C725" s="132">
        <v>30</v>
      </c>
      <c r="D725" s="132">
        <v>3331</v>
      </c>
      <c r="E725" s="149">
        <f t="shared" si="13"/>
        <v>0.9006304413089163</v>
      </c>
    </row>
    <row r="726" spans="1:5" ht="16.5" customHeight="1">
      <c r="A726" s="111">
        <v>21013</v>
      </c>
      <c r="B726" s="110" t="s">
        <v>644</v>
      </c>
      <c r="C726" s="132">
        <f>SUM(C727:C729)</f>
        <v>28641</v>
      </c>
      <c r="D726" s="132">
        <v>31257</v>
      </c>
      <c r="E726" s="149">
        <f t="shared" si="13"/>
        <v>91.63067472886074</v>
      </c>
    </row>
    <row r="727" spans="1:5" ht="16.5" customHeight="1">
      <c r="A727" s="111">
        <v>2101301</v>
      </c>
      <c r="B727" s="111" t="s">
        <v>645</v>
      </c>
      <c r="C727" s="132">
        <v>4772</v>
      </c>
      <c r="D727" s="132">
        <v>6677</v>
      </c>
      <c r="E727" s="149">
        <f t="shared" si="13"/>
        <v>71.46922270480755</v>
      </c>
    </row>
    <row r="728" spans="1:5" ht="16.5" customHeight="1">
      <c r="A728" s="111">
        <v>2101302</v>
      </c>
      <c r="B728" s="111" t="s">
        <v>646</v>
      </c>
      <c r="C728" s="132">
        <v>529</v>
      </c>
      <c r="D728" s="132">
        <v>311</v>
      </c>
      <c r="E728" s="149">
        <f t="shared" si="13"/>
        <v>170.09646302250806</v>
      </c>
    </row>
    <row r="729" spans="1:5" ht="16.5" customHeight="1">
      <c r="A729" s="111">
        <v>2101399</v>
      </c>
      <c r="B729" s="111" t="s">
        <v>647</v>
      </c>
      <c r="C729" s="132">
        <v>23340</v>
      </c>
      <c r="D729" s="132">
        <v>24269</v>
      </c>
      <c r="E729" s="149">
        <f t="shared" si="13"/>
        <v>96.17207136676419</v>
      </c>
    </row>
    <row r="730" spans="1:5" ht="16.5" customHeight="1">
      <c r="A730" s="111">
        <v>21014</v>
      </c>
      <c r="B730" s="110" t="s">
        <v>648</v>
      </c>
      <c r="C730" s="132">
        <f>SUM(C731:C732)</f>
        <v>8147</v>
      </c>
      <c r="D730" s="132">
        <v>3802</v>
      </c>
      <c r="E730" s="149">
        <f t="shared" si="13"/>
        <v>214.281956864808</v>
      </c>
    </row>
    <row r="731" spans="1:5" ht="16.5" customHeight="1">
      <c r="A731" s="111">
        <v>2101401</v>
      </c>
      <c r="B731" s="111" t="s">
        <v>649</v>
      </c>
      <c r="C731" s="132">
        <v>8091</v>
      </c>
      <c r="D731" s="132">
        <v>3802</v>
      </c>
      <c r="E731" s="149">
        <f t="shared" si="13"/>
        <v>212.80904786954235</v>
      </c>
    </row>
    <row r="732" spans="1:5" ht="16.5" customHeight="1">
      <c r="A732" s="111">
        <v>2101499</v>
      </c>
      <c r="B732" s="111" t="s">
        <v>650</v>
      </c>
      <c r="C732" s="132">
        <v>56</v>
      </c>
      <c r="D732" s="132">
        <v>0</v>
      </c>
      <c r="E732" s="149" t="e">
        <f t="shared" si="13"/>
        <v>#DIV/0!</v>
      </c>
    </row>
    <row r="733" spans="1:5" ht="16.5" customHeight="1">
      <c r="A733" s="111">
        <v>21015</v>
      </c>
      <c r="B733" s="110" t="s">
        <v>651</v>
      </c>
      <c r="C733" s="132">
        <f>SUM(C734:C741)</f>
        <v>9858</v>
      </c>
      <c r="D733" s="132">
        <v>9823</v>
      </c>
      <c r="E733" s="149">
        <f t="shared" si="13"/>
        <v>100.35630662730325</v>
      </c>
    </row>
    <row r="734" spans="1:5" ht="16.5" customHeight="1">
      <c r="A734" s="111">
        <v>2101501</v>
      </c>
      <c r="B734" s="111" t="s">
        <v>119</v>
      </c>
      <c r="C734" s="132">
        <v>7003</v>
      </c>
      <c r="D734" s="132">
        <v>7630</v>
      </c>
      <c r="E734" s="149">
        <f t="shared" si="13"/>
        <v>91.7824377457405</v>
      </c>
    </row>
    <row r="735" spans="1:5" ht="16.5" customHeight="1">
      <c r="A735" s="111">
        <v>2101502</v>
      </c>
      <c r="B735" s="111" t="s">
        <v>120</v>
      </c>
      <c r="C735" s="132">
        <v>198</v>
      </c>
      <c r="D735" s="132">
        <v>360</v>
      </c>
      <c r="E735" s="149">
        <f t="shared" si="13"/>
        <v>55.00000000000001</v>
      </c>
    </row>
    <row r="736" spans="1:5" ht="16.5" customHeight="1">
      <c r="A736" s="111">
        <v>2101503</v>
      </c>
      <c r="B736" s="111" t="s">
        <v>121</v>
      </c>
      <c r="C736" s="132">
        <v>4</v>
      </c>
      <c r="D736" s="132">
        <v>0</v>
      </c>
      <c r="E736" s="149" t="e">
        <f t="shared" si="13"/>
        <v>#DIV/0!</v>
      </c>
    </row>
    <row r="737" spans="1:5" ht="16.5" customHeight="1">
      <c r="A737" s="111">
        <v>2101504</v>
      </c>
      <c r="B737" s="111" t="s">
        <v>160</v>
      </c>
      <c r="C737" s="132">
        <v>0</v>
      </c>
      <c r="D737" s="132">
        <v>0</v>
      </c>
      <c r="E737" s="149" t="e">
        <f t="shared" si="13"/>
        <v>#DIV/0!</v>
      </c>
    </row>
    <row r="738" spans="1:5" ht="16.5" customHeight="1">
      <c r="A738" s="111">
        <v>2101505</v>
      </c>
      <c r="B738" s="111" t="s">
        <v>652</v>
      </c>
      <c r="C738" s="132">
        <v>494</v>
      </c>
      <c r="D738" s="132">
        <v>154</v>
      </c>
      <c r="E738" s="149">
        <f t="shared" si="13"/>
        <v>320.7792207792208</v>
      </c>
    </row>
    <row r="739" spans="1:5" ht="16.5" customHeight="1">
      <c r="A739" s="111">
        <v>2101506</v>
      </c>
      <c r="B739" s="111" t="s">
        <v>653</v>
      </c>
      <c r="C739" s="132">
        <v>448</v>
      </c>
      <c r="D739" s="132">
        <v>323</v>
      </c>
      <c r="E739" s="149">
        <f t="shared" si="13"/>
        <v>138.6996904024768</v>
      </c>
    </row>
    <row r="740" spans="1:5" ht="16.5" customHeight="1">
      <c r="A740" s="111">
        <v>2101550</v>
      </c>
      <c r="B740" s="111" t="s">
        <v>128</v>
      </c>
      <c r="C740" s="132">
        <v>3</v>
      </c>
      <c r="D740" s="132">
        <v>0</v>
      </c>
      <c r="E740" s="149" t="e">
        <f t="shared" si="13"/>
        <v>#DIV/0!</v>
      </c>
    </row>
    <row r="741" spans="1:5" ht="16.5" customHeight="1">
      <c r="A741" s="111">
        <v>2101599</v>
      </c>
      <c r="B741" s="111" t="s">
        <v>654</v>
      </c>
      <c r="C741" s="132">
        <v>1708</v>
      </c>
      <c r="D741" s="132">
        <v>1356</v>
      </c>
      <c r="E741" s="149">
        <f t="shared" si="13"/>
        <v>125.95870206489677</v>
      </c>
    </row>
    <row r="742" spans="1:5" ht="16.5" customHeight="1">
      <c r="A742" s="111">
        <v>21016</v>
      </c>
      <c r="B742" s="110" t="s">
        <v>655</v>
      </c>
      <c r="C742" s="132">
        <f>C743</f>
        <v>8</v>
      </c>
      <c r="D742" s="132">
        <v>26</v>
      </c>
      <c r="E742" s="149">
        <f t="shared" si="13"/>
        <v>30.76923076923077</v>
      </c>
    </row>
    <row r="743" spans="1:5" ht="16.5" customHeight="1">
      <c r="A743" s="111">
        <v>2101601</v>
      </c>
      <c r="B743" s="111" t="s">
        <v>656</v>
      </c>
      <c r="C743" s="132">
        <v>8</v>
      </c>
      <c r="D743" s="132">
        <v>26</v>
      </c>
      <c r="E743" s="149">
        <f t="shared" si="13"/>
        <v>30.76923076923077</v>
      </c>
    </row>
    <row r="744" spans="1:5" ht="16.5" customHeight="1">
      <c r="A744" s="111">
        <v>21099</v>
      </c>
      <c r="B744" s="110" t="s">
        <v>657</v>
      </c>
      <c r="C744" s="132">
        <f>C745</f>
        <v>10812</v>
      </c>
      <c r="D744" s="132">
        <v>11886</v>
      </c>
      <c r="E744" s="149">
        <f t="shared" si="13"/>
        <v>90.96415951539626</v>
      </c>
    </row>
    <row r="745" spans="1:5" ht="16.5" customHeight="1">
      <c r="A745" s="111">
        <v>2109999</v>
      </c>
      <c r="B745" s="111" t="s">
        <v>658</v>
      </c>
      <c r="C745" s="132">
        <v>10812</v>
      </c>
      <c r="D745" s="132">
        <v>11886</v>
      </c>
      <c r="E745" s="149">
        <f t="shared" si="13"/>
        <v>90.96415951539626</v>
      </c>
    </row>
    <row r="746" spans="1:5" ht="16.5" customHeight="1">
      <c r="A746" s="111">
        <v>211</v>
      </c>
      <c r="B746" s="110" t="s">
        <v>659</v>
      </c>
      <c r="C746" s="132">
        <v>100555</v>
      </c>
      <c r="D746" s="132">
        <v>136089</v>
      </c>
      <c r="E746" s="149">
        <f t="shared" si="13"/>
        <v>73.88914607352541</v>
      </c>
    </row>
    <row r="747" spans="1:5" ht="16.5" customHeight="1">
      <c r="A747" s="111">
        <v>21101</v>
      </c>
      <c r="B747" s="110" t="s">
        <v>660</v>
      </c>
      <c r="C747" s="132">
        <f>SUM(C748:C756)</f>
        <v>13604</v>
      </c>
      <c r="D747" s="132">
        <v>12071</v>
      </c>
      <c r="E747" s="149">
        <f t="shared" si="13"/>
        <v>112.69985916659763</v>
      </c>
    </row>
    <row r="748" spans="1:5" ht="16.5" customHeight="1">
      <c r="A748" s="111">
        <v>2110101</v>
      </c>
      <c r="B748" s="111" t="s">
        <v>119</v>
      </c>
      <c r="C748" s="132">
        <v>7476</v>
      </c>
      <c r="D748" s="132">
        <v>6726</v>
      </c>
      <c r="E748" s="149">
        <f t="shared" si="13"/>
        <v>111.15075825156111</v>
      </c>
    </row>
    <row r="749" spans="1:5" ht="16.5" customHeight="1">
      <c r="A749" s="111">
        <v>2110102</v>
      </c>
      <c r="B749" s="111" t="s">
        <v>120</v>
      </c>
      <c r="C749" s="132">
        <v>951</v>
      </c>
      <c r="D749" s="132">
        <v>1086</v>
      </c>
      <c r="E749" s="149">
        <f t="shared" si="13"/>
        <v>87.56906077348067</v>
      </c>
    </row>
    <row r="750" spans="1:5" ht="16.5" customHeight="1">
      <c r="A750" s="111">
        <v>2110103</v>
      </c>
      <c r="B750" s="111" t="s">
        <v>121</v>
      </c>
      <c r="C750" s="132">
        <v>0</v>
      </c>
      <c r="D750" s="132">
        <v>0</v>
      </c>
      <c r="E750" s="149" t="e">
        <f t="shared" si="13"/>
        <v>#DIV/0!</v>
      </c>
    </row>
    <row r="751" spans="1:5" ht="16.5" customHeight="1">
      <c r="A751" s="111">
        <v>2110104</v>
      </c>
      <c r="B751" s="111" t="s">
        <v>661</v>
      </c>
      <c r="C751" s="132">
        <v>0</v>
      </c>
      <c r="D751" s="132">
        <v>39</v>
      </c>
      <c r="E751" s="149">
        <f t="shared" si="13"/>
        <v>0</v>
      </c>
    </row>
    <row r="752" spans="1:5" ht="16.5" customHeight="1">
      <c r="A752" s="111">
        <v>2110105</v>
      </c>
      <c r="B752" s="111" t="s">
        <v>662</v>
      </c>
      <c r="C752" s="132">
        <v>0</v>
      </c>
      <c r="D752" s="132">
        <v>0</v>
      </c>
      <c r="E752" s="149" t="e">
        <f t="shared" si="13"/>
        <v>#DIV/0!</v>
      </c>
    </row>
    <row r="753" spans="1:5" ht="16.5" customHeight="1">
      <c r="A753" s="111">
        <v>2110106</v>
      </c>
      <c r="B753" s="111" t="s">
        <v>663</v>
      </c>
      <c r="C753" s="132">
        <v>0</v>
      </c>
      <c r="D753" s="132">
        <v>0</v>
      </c>
      <c r="E753" s="149" t="e">
        <f t="shared" si="13"/>
        <v>#DIV/0!</v>
      </c>
    </row>
    <row r="754" spans="1:5" ht="16.5" customHeight="1">
      <c r="A754" s="111">
        <v>2110107</v>
      </c>
      <c r="B754" s="111" t="s">
        <v>664</v>
      </c>
      <c r="C754" s="132">
        <v>917</v>
      </c>
      <c r="D754" s="132">
        <v>204</v>
      </c>
      <c r="E754" s="149">
        <f t="shared" si="13"/>
        <v>449.5098039215686</v>
      </c>
    </row>
    <row r="755" spans="1:5" ht="16.5" customHeight="1">
      <c r="A755" s="111">
        <v>2110108</v>
      </c>
      <c r="B755" s="111" t="s">
        <v>665</v>
      </c>
      <c r="C755" s="132">
        <v>1</v>
      </c>
      <c r="D755" s="132">
        <v>0</v>
      </c>
      <c r="E755" s="149" t="e">
        <f t="shared" si="13"/>
        <v>#DIV/0!</v>
      </c>
    </row>
    <row r="756" spans="1:5" ht="16.5" customHeight="1">
      <c r="A756" s="111">
        <v>2110199</v>
      </c>
      <c r="B756" s="111" t="s">
        <v>666</v>
      </c>
      <c r="C756" s="132">
        <v>4259</v>
      </c>
      <c r="D756" s="132">
        <v>4016</v>
      </c>
      <c r="E756" s="149">
        <f t="shared" si="13"/>
        <v>106.050796812749</v>
      </c>
    </row>
    <row r="757" spans="1:5" ht="16.5" customHeight="1">
      <c r="A757" s="111">
        <v>21102</v>
      </c>
      <c r="B757" s="110" t="s">
        <v>667</v>
      </c>
      <c r="C757" s="132">
        <f>SUM(C758:C760)</f>
        <v>1184</v>
      </c>
      <c r="D757" s="132">
        <v>476</v>
      </c>
      <c r="E757" s="149">
        <f t="shared" si="13"/>
        <v>248.73949579831933</v>
      </c>
    </row>
    <row r="758" spans="1:5" ht="16.5" customHeight="1">
      <c r="A758" s="111">
        <v>2110203</v>
      </c>
      <c r="B758" s="111" t="s">
        <v>668</v>
      </c>
      <c r="C758" s="132">
        <v>0</v>
      </c>
      <c r="D758" s="132">
        <v>4</v>
      </c>
      <c r="E758" s="149">
        <f t="shared" si="13"/>
        <v>0</v>
      </c>
    </row>
    <row r="759" spans="1:5" ht="16.5" customHeight="1">
      <c r="A759" s="111">
        <v>2110204</v>
      </c>
      <c r="B759" s="111" t="s">
        <v>669</v>
      </c>
      <c r="C759" s="132">
        <v>0</v>
      </c>
      <c r="D759" s="132">
        <v>0</v>
      </c>
      <c r="E759" s="149" t="e">
        <f t="shared" si="13"/>
        <v>#DIV/0!</v>
      </c>
    </row>
    <row r="760" spans="1:5" ht="16.5" customHeight="1">
      <c r="A760" s="111">
        <v>2110299</v>
      </c>
      <c r="B760" s="111" t="s">
        <v>670</v>
      </c>
      <c r="C760" s="132">
        <v>1184</v>
      </c>
      <c r="D760" s="132">
        <v>472</v>
      </c>
      <c r="E760" s="149">
        <f t="shared" si="13"/>
        <v>250.84745762711864</v>
      </c>
    </row>
    <row r="761" spans="1:5" ht="16.5" customHeight="1">
      <c r="A761" s="111">
        <v>21103</v>
      </c>
      <c r="B761" s="110" t="s">
        <v>671</v>
      </c>
      <c r="C761" s="132">
        <f>SUM(C762:C769)</f>
        <v>46587</v>
      </c>
      <c r="D761" s="132">
        <v>46255</v>
      </c>
      <c r="E761" s="149">
        <f t="shared" si="13"/>
        <v>100.717760242136</v>
      </c>
    </row>
    <row r="762" spans="1:5" ht="16.5" customHeight="1">
      <c r="A762" s="111">
        <v>2110301</v>
      </c>
      <c r="B762" s="111" t="s">
        <v>672</v>
      </c>
      <c r="C762" s="132">
        <v>2380</v>
      </c>
      <c r="D762" s="132">
        <v>1348</v>
      </c>
      <c r="E762" s="149">
        <f t="shared" si="13"/>
        <v>176.55786350148367</v>
      </c>
    </row>
    <row r="763" spans="1:5" ht="16.5" customHeight="1">
      <c r="A763" s="111">
        <v>2110302</v>
      </c>
      <c r="B763" s="111" t="s">
        <v>673</v>
      </c>
      <c r="C763" s="132">
        <v>28022</v>
      </c>
      <c r="D763" s="132">
        <v>24814</v>
      </c>
      <c r="E763" s="149">
        <f t="shared" si="13"/>
        <v>112.92818570162004</v>
      </c>
    </row>
    <row r="764" spans="1:5" ht="16.5" customHeight="1">
      <c r="A764" s="111">
        <v>2110303</v>
      </c>
      <c r="B764" s="111" t="s">
        <v>674</v>
      </c>
      <c r="C764" s="132">
        <v>32</v>
      </c>
      <c r="D764" s="132">
        <v>0</v>
      </c>
      <c r="E764" s="149" t="e">
        <f t="shared" si="13"/>
        <v>#DIV/0!</v>
      </c>
    </row>
    <row r="765" spans="1:5" ht="16.5" customHeight="1">
      <c r="A765" s="111">
        <v>2110304</v>
      </c>
      <c r="B765" s="111" t="s">
        <v>675</v>
      </c>
      <c r="C765" s="132">
        <v>2996</v>
      </c>
      <c r="D765" s="132">
        <v>2857</v>
      </c>
      <c r="E765" s="149">
        <f t="shared" si="13"/>
        <v>104.8652432621631</v>
      </c>
    </row>
    <row r="766" spans="1:5" ht="16.5" customHeight="1">
      <c r="A766" s="111">
        <v>2110305</v>
      </c>
      <c r="B766" s="111" t="s">
        <v>676</v>
      </c>
      <c r="C766" s="132">
        <v>0</v>
      </c>
      <c r="D766" s="132">
        <v>0</v>
      </c>
      <c r="E766" s="149" t="e">
        <f t="shared" si="13"/>
        <v>#DIV/0!</v>
      </c>
    </row>
    <row r="767" spans="1:5" ht="16.5" customHeight="1">
      <c r="A767" s="111">
        <v>2110306</v>
      </c>
      <c r="B767" s="111" t="s">
        <v>677</v>
      </c>
      <c r="C767" s="132">
        <v>0</v>
      </c>
      <c r="D767" s="132">
        <v>0</v>
      </c>
      <c r="E767" s="149" t="e">
        <f t="shared" si="13"/>
        <v>#DIV/0!</v>
      </c>
    </row>
    <row r="768" spans="1:5" ht="16.5" customHeight="1">
      <c r="A768" s="111">
        <v>2110307</v>
      </c>
      <c r="B768" s="111" t="s">
        <v>678</v>
      </c>
      <c r="C768" s="132">
        <v>381</v>
      </c>
      <c r="D768" s="132">
        <v>295</v>
      </c>
      <c r="E768" s="149">
        <f t="shared" si="13"/>
        <v>129.15254237288136</v>
      </c>
    </row>
    <row r="769" spans="1:5" ht="16.5" customHeight="1">
      <c r="A769" s="111">
        <v>2110399</v>
      </c>
      <c r="B769" s="111" t="s">
        <v>679</v>
      </c>
      <c r="C769" s="132">
        <v>12776</v>
      </c>
      <c r="D769" s="132">
        <v>16941</v>
      </c>
      <c r="E769" s="149">
        <f t="shared" si="13"/>
        <v>75.4146744584145</v>
      </c>
    </row>
    <row r="770" spans="1:5" ht="16.5" customHeight="1">
      <c r="A770" s="111">
        <v>21104</v>
      </c>
      <c r="B770" s="110" t="s">
        <v>680</v>
      </c>
      <c r="C770" s="132">
        <f>SUM(C771:C776)</f>
        <v>23834</v>
      </c>
      <c r="D770" s="132">
        <v>17855</v>
      </c>
      <c r="E770" s="149">
        <f t="shared" si="13"/>
        <v>133.48641837020443</v>
      </c>
    </row>
    <row r="771" spans="1:5" ht="16.5" customHeight="1">
      <c r="A771" s="111">
        <v>2110401</v>
      </c>
      <c r="B771" s="111" t="s">
        <v>681</v>
      </c>
      <c r="C771" s="132">
        <v>6594</v>
      </c>
      <c r="D771" s="132">
        <v>3139</v>
      </c>
      <c r="E771" s="149">
        <f t="shared" si="13"/>
        <v>210.06690028671554</v>
      </c>
    </row>
    <row r="772" spans="1:5" ht="16.5" customHeight="1">
      <c r="A772" s="111">
        <v>2110402</v>
      </c>
      <c r="B772" s="111" t="s">
        <v>682</v>
      </c>
      <c r="C772" s="132">
        <v>12254</v>
      </c>
      <c r="D772" s="132">
        <v>12206</v>
      </c>
      <c r="E772" s="149">
        <f t="shared" si="13"/>
        <v>100.39324922169426</v>
      </c>
    </row>
    <row r="773" spans="1:5" ht="16.5" customHeight="1">
      <c r="A773" s="111">
        <v>2110404</v>
      </c>
      <c r="B773" s="111" t="s">
        <v>683</v>
      </c>
      <c r="C773" s="132">
        <v>0</v>
      </c>
      <c r="D773" s="132">
        <v>0</v>
      </c>
      <c r="E773" s="149" t="e">
        <f t="shared" si="13"/>
        <v>#DIV/0!</v>
      </c>
    </row>
    <row r="774" spans="1:5" ht="16.5" customHeight="1">
      <c r="A774" s="111">
        <v>2110405</v>
      </c>
      <c r="B774" s="111" t="s">
        <v>684</v>
      </c>
      <c r="C774" s="132">
        <v>0</v>
      </c>
      <c r="D774" s="132"/>
      <c r="E774" s="149"/>
    </row>
    <row r="775" spans="1:5" ht="16.5" customHeight="1">
      <c r="A775" s="111">
        <v>2110406</v>
      </c>
      <c r="B775" s="111" t="s">
        <v>685</v>
      </c>
      <c r="C775" s="132">
        <v>394</v>
      </c>
      <c r="D775" s="132"/>
      <c r="E775" s="149"/>
    </row>
    <row r="776" spans="1:5" ht="16.5" customHeight="1">
      <c r="A776" s="111">
        <v>2110499</v>
      </c>
      <c r="B776" s="111" t="s">
        <v>686</v>
      </c>
      <c r="C776" s="132">
        <v>4592</v>
      </c>
      <c r="D776" s="132">
        <v>2510</v>
      </c>
      <c r="E776" s="149">
        <f>C776/D776*100</f>
        <v>182.94820717131475</v>
      </c>
    </row>
    <row r="777" spans="1:5" ht="16.5" customHeight="1">
      <c r="A777" s="111">
        <v>21105</v>
      </c>
      <c r="B777" s="110" t="s">
        <v>687</v>
      </c>
      <c r="C777" s="132">
        <f>SUM(C778:C783)</f>
        <v>4150</v>
      </c>
      <c r="D777" s="132">
        <v>6288</v>
      </c>
      <c r="E777" s="149">
        <f>C777/D777*100</f>
        <v>65.99872773536896</v>
      </c>
    </row>
    <row r="778" spans="1:5" ht="16.5" customHeight="1">
      <c r="A778" s="111">
        <v>2110501</v>
      </c>
      <c r="B778" s="111" t="s">
        <v>688</v>
      </c>
      <c r="C778" s="132">
        <v>1700</v>
      </c>
      <c r="D778" s="132">
        <v>2288</v>
      </c>
      <c r="E778" s="149">
        <f aca="true" t="shared" si="14" ref="E778:E841">C778/D778*100</f>
        <v>74.3006993006993</v>
      </c>
    </row>
    <row r="779" spans="1:5" ht="16.5" customHeight="1">
      <c r="A779" s="111">
        <v>2110502</v>
      </c>
      <c r="B779" s="111" t="s">
        <v>689</v>
      </c>
      <c r="C779" s="132">
        <v>0</v>
      </c>
      <c r="D779" s="132">
        <v>0</v>
      </c>
      <c r="E779" s="149" t="e">
        <f t="shared" si="14"/>
        <v>#DIV/0!</v>
      </c>
    </row>
    <row r="780" spans="1:5" ht="16.5" customHeight="1">
      <c r="A780" s="111">
        <v>2110503</v>
      </c>
      <c r="B780" s="111" t="s">
        <v>690</v>
      </c>
      <c r="C780" s="132">
        <v>0</v>
      </c>
      <c r="D780" s="132">
        <v>0</v>
      </c>
      <c r="E780" s="149" t="e">
        <f t="shared" si="14"/>
        <v>#DIV/0!</v>
      </c>
    </row>
    <row r="781" spans="1:5" ht="16.5" customHeight="1">
      <c r="A781" s="111">
        <v>2110506</v>
      </c>
      <c r="B781" s="111" t="s">
        <v>691</v>
      </c>
      <c r="C781" s="132">
        <v>0</v>
      </c>
      <c r="D781" s="132">
        <v>0</v>
      </c>
      <c r="E781" s="149" t="e">
        <f t="shared" si="14"/>
        <v>#DIV/0!</v>
      </c>
    </row>
    <row r="782" spans="1:5" ht="16.5" customHeight="1">
      <c r="A782" s="111">
        <v>2110507</v>
      </c>
      <c r="B782" s="111" t="s">
        <v>692</v>
      </c>
      <c r="C782" s="132">
        <v>1842</v>
      </c>
      <c r="D782" s="132">
        <v>3578</v>
      </c>
      <c r="E782" s="149">
        <f t="shared" si="14"/>
        <v>51.48127445500279</v>
      </c>
    </row>
    <row r="783" spans="1:5" ht="16.5" customHeight="1">
      <c r="A783" s="111">
        <v>2110599</v>
      </c>
      <c r="B783" s="111" t="s">
        <v>693</v>
      </c>
      <c r="C783" s="132">
        <v>608</v>
      </c>
      <c r="D783" s="132">
        <v>422</v>
      </c>
      <c r="E783" s="149">
        <f t="shared" si="14"/>
        <v>144.07582938388626</v>
      </c>
    </row>
    <row r="784" spans="1:5" ht="16.5" customHeight="1">
      <c r="A784" s="111">
        <v>21106</v>
      </c>
      <c r="B784" s="111" t="s">
        <v>694</v>
      </c>
      <c r="C784" s="121"/>
      <c r="D784" s="132">
        <v>179</v>
      </c>
      <c r="E784" s="149">
        <f t="shared" si="14"/>
        <v>0</v>
      </c>
    </row>
    <row r="785" spans="1:5" ht="16.5" customHeight="1">
      <c r="A785" s="111">
        <v>2110602</v>
      </c>
      <c r="B785" s="111" t="s">
        <v>695</v>
      </c>
      <c r="C785" s="121"/>
      <c r="D785" s="132">
        <v>148</v>
      </c>
      <c r="E785" s="149">
        <f t="shared" si="14"/>
        <v>0</v>
      </c>
    </row>
    <row r="786" spans="1:5" ht="16.5" customHeight="1">
      <c r="A786" s="111">
        <v>2110603</v>
      </c>
      <c r="B786" s="111" t="s">
        <v>696</v>
      </c>
      <c r="C786" s="121"/>
      <c r="D786" s="132">
        <v>0</v>
      </c>
      <c r="E786" s="149" t="e">
        <f t="shared" si="14"/>
        <v>#DIV/0!</v>
      </c>
    </row>
    <row r="787" spans="1:5" ht="16.5" customHeight="1">
      <c r="A787" s="111">
        <v>2110604</v>
      </c>
      <c r="B787" s="111" t="s">
        <v>697</v>
      </c>
      <c r="C787" s="121"/>
      <c r="D787" s="132">
        <v>0</v>
      </c>
      <c r="E787" s="149" t="e">
        <f t="shared" si="14"/>
        <v>#DIV/0!</v>
      </c>
    </row>
    <row r="788" spans="1:5" ht="16.5" customHeight="1">
      <c r="A788" s="111">
        <v>2110605</v>
      </c>
      <c r="B788" s="111" t="s">
        <v>698</v>
      </c>
      <c r="C788" s="121"/>
      <c r="D788" s="132">
        <v>7</v>
      </c>
      <c r="E788" s="149">
        <f t="shared" si="14"/>
        <v>0</v>
      </c>
    </row>
    <row r="789" spans="1:5" ht="16.5" customHeight="1">
      <c r="A789" s="111">
        <v>2110699</v>
      </c>
      <c r="B789" s="111" t="s">
        <v>699</v>
      </c>
      <c r="C789" s="121"/>
      <c r="D789" s="132">
        <v>24</v>
      </c>
      <c r="E789" s="149">
        <f t="shared" si="14"/>
        <v>0</v>
      </c>
    </row>
    <row r="790" spans="1:5" ht="16.5" customHeight="1">
      <c r="A790" s="111">
        <v>21107</v>
      </c>
      <c r="B790" s="110" t="s">
        <v>700</v>
      </c>
      <c r="C790" s="132">
        <f>SUM(C791:C792)</f>
        <v>87</v>
      </c>
      <c r="D790" s="132">
        <v>113</v>
      </c>
      <c r="E790" s="149">
        <f t="shared" si="14"/>
        <v>76.99115044247787</v>
      </c>
    </row>
    <row r="791" spans="1:5" ht="16.5" customHeight="1">
      <c r="A791" s="111">
        <v>2110704</v>
      </c>
      <c r="B791" s="111" t="s">
        <v>701</v>
      </c>
      <c r="C791" s="132">
        <v>0</v>
      </c>
      <c r="D791" s="132">
        <v>0</v>
      </c>
      <c r="E791" s="149" t="e">
        <f t="shared" si="14"/>
        <v>#DIV/0!</v>
      </c>
    </row>
    <row r="792" spans="1:5" ht="16.5" customHeight="1">
      <c r="A792" s="111">
        <v>2110799</v>
      </c>
      <c r="B792" s="111" t="s">
        <v>702</v>
      </c>
      <c r="C792" s="132">
        <v>87</v>
      </c>
      <c r="D792" s="132">
        <v>113</v>
      </c>
      <c r="E792" s="149">
        <f t="shared" si="14"/>
        <v>76.99115044247787</v>
      </c>
    </row>
    <row r="793" spans="1:5" ht="16.5" customHeight="1">
      <c r="A793" s="111">
        <v>21108</v>
      </c>
      <c r="B793" s="111" t="s">
        <v>703</v>
      </c>
      <c r="C793" s="121"/>
      <c r="D793" s="132">
        <v>0</v>
      </c>
      <c r="E793" s="149" t="e">
        <f t="shared" si="14"/>
        <v>#DIV/0!</v>
      </c>
    </row>
    <row r="794" spans="1:5" ht="16.5" customHeight="1">
      <c r="A794" s="111">
        <v>2110804</v>
      </c>
      <c r="B794" s="111" t="s">
        <v>704</v>
      </c>
      <c r="C794" s="121"/>
      <c r="D794" s="132">
        <v>0</v>
      </c>
      <c r="E794" s="149" t="e">
        <f t="shared" si="14"/>
        <v>#DIV/0!</v>
      </c>
    </row>
    <row r="795" spans="1:5" ht="16.5" customHeight="1">
      <c r="A795" s="111">
        <v>2110899</v>
      </c>
      <c r="B795" s="111" t="s">
        <v>705</v>
      </c>
      <c r="C795" s="121"/>
      <c r="D795" s="132">
        <v>0</v>
      </c>
      <c r="E795" s="149" t="e">
        <f t="shared" si="14"/>
        <v>#DIV/0!</v>
      </c>
    </row>
    <row r="796" spans="1:5" ht="16.5" customHeight="1">
      <c r="A796" s="111">
        <v>21109</v>
      </c>
      <c r="B796" s="111" t="s">
        <v>706</v>
      </c>
      <c r="C796" s="121"/>
      <c r="D796" s="132">
        <v>0</v>
      </c>
      <c r="E796" s="149" t="e">
        <f t="shared" si="14"/>
        <v>#DIV/0!</v>
      </c>
    </row>
    <row r="797" spans="1:5" ht="16.5" customHeight="1">
      <c r="A797" s="111">
        <v>2110901</v>
      </c>
      <c r="B797" s="111" t="s">
        <v>707</v>
      </c>
      <c r="C797" s="121"/>
      <c r="D797" s="132">
        <v>0</v>
      </c>
      <c r="E797" s="149" t="e">
        <f t="shared" si="14"/>
        <v>#DIV/0!</v>
      </c>
    </row>
    <row r="798" spans="1:5" ht="16.5" customHeight="1">
      <c r="A798" s="111">
        <v>21110</v>
      </c>
      <c r="B798" s="110" t="s">
        <v>708</v>
      </c>
      <c r="C798" s="132">
        <f>C799</f>
        <v>335</v>
      </c>
      <c r="D798" s="132">
        <v>9818</v>
      </c>
      <c r="E798" s="149">
        <f t="shared" si="14"/>
        <v>3.412100224078224</v>
      </c>
    </row>
    <row r="799" spans="1:5" ht="16.5" customHeight="1">
      <c r="A799" s="111">
        <v>2111001</v>
      </c>
      <c r="B799" s="111" t="s">
        <v>709</v>
      </c>
      <c r="C799" s="132">
        <v>335</v>
      </c>
      <c r="D799" s="132">
        <v>9818</v>
      </c>
      <c r="E799" s="149">
        <f t="shared" si="14"/>
        <v>3.412100224078224</v>
      </c>
    </row>
    <row r="800" spans="1:5" ht="16.5" customHeight="1">
      <c r="A800" s="111">
        <v>21111</v>
      </c>
      <c r="B800" s="110" t="s">
        <v>710</v>
      </c>
      <c r="C800" s="132">
        <f>SUM(C801:C805)</f>
        <v>33</v>
      </c>
      <c r="D800" s="132">
        <v>1696</v>
      </c>
      <c r="E800" s="149">
        <f t="shared" si="14"/>
        <v>1.945754716981132</v>
      </c>
    </row>
    <row r="801" spans="1:5" ht="16.5" customHeight="1">
      <c r="A801" s="111">
        <v>2111101</v>
      </c>
      <c r="B801" s="111" t="s">
        <v>711</v>
      </c>
      <c r="C801" s="132">
        <v>5</v>
      </c>
      <c r="D801" s="132">
        <v>99</v>
      </c>
      <c r="E801" s="149">
        <f t="shared" si="14"/>
        <v>5.05050505050505</v>
      </c>
    </row>
    <row r="802" spans="1:5" ht="16.5" customHeight="1">
      <c r="A802" s="111">
        <v>2111102</v>
      </c>
      <c r="B802" s="111" t="s">
        <v>712</v>
      </c>
      <c r="C802" s="132">
        <v>2</v>
      </c>
      <c r="D802" s="132">
        <v>42</v>
      </c>
      <c r="E802" s="149">
        <f t="shared" si="14"/>
        <v>4.761904761904762</v>
      </c>
    </row>
    <row r="803" spans="1:5" ht="16.5" customHeight="1">
      <c r="A803" s="111">
        <v>2111103</v>
      </c>
      <c r="B803" s="111" t="s">
        <v>713</v>
      </c>
      <c r="C803" s="132">
        <v>0</v>
      </c>
      <c r="D803" s="132">
        <v>21</v>
      </c>
      <c r="E803" s="149">
        <f t="shared" si="14"/>
        <v>0</v>
      </c>
    </row>
    <row r="804" spans="1:5" ht="16.5" customHeight="1">
      <c r="A804" s="111">
        <v>2111104</v>
      </c>
      <c r="B804" s="111" t="s">
        <v>714</v>
      </c>
      <c r="C804" s="132">
        <v>0</v>
      </c>
      <c r="D804" s="132">
        <v>0</v>
      </c>
      <c r="E804" s="149" t="e">
        <f t="shared" si="14"/>
        <v>#DIV/0!</v>
      </c>
    </row>
    <row r="805" spans="1:5" ht="16.5" customHeight="1">
      <c r="A805" s="111">
        <v>2111199</v>
      </c>
      <c r="B805" s="111" t="s">
        <v>715</v>
      </c>
      <c r="C805" s="132">
        <v>26</v>
      </c>
      <c r="D805" s="132">
        <v>1534</v>
      </c>
      <c r="E805" s="149">
        <f t="shared" si="14"/>
        <v>1.694915254237288</v>
      </c>
    </row>
    <row r="806" spans="1:5" ht="16.5" customHeight="1">
      <c r="A806" s="111">
        <v>21112</v>
      </c>
      <c r="B806" s="110" t="s">
        <v>716</v>
      </c>
      <c r="C806" s="132">
        <f>C807</f>
        <v>80</v>
      </c>
      <c r="D806" s="132">
        <v>214</v>
      </c>
      <c r="E806" s="149">
        <f t="shared" si="14"/>
        <v>37.38317757009346</v>
      </c>
    </row>
    <row r="807" spans="1:5" ht="16.5" customHeight="1">
      <c r="A807" s="111">
        <v>2111201</v>
      </c>
      <c r="B807" s="111" t="s">
        <v>717</v>
      </c>
      <c r="C807" s="132">
        <v>80</v>
      </c>
      <c r="D807" s="132">
        <v>214</v>
      </c>
      <c r="E807" s="149">
        <f t="shared" si="14"/>
        <v>37.38317757009346</v>
      </c>
    </row>
    <row r="808" spans="1:5" ht="16.5" customHeight="1">
      <c r="A808" s="111">
        <v>21113</v>
      </c>
      <c r="B808" s="110" t="s">
        <v>718</v>
      </c>
      <c r="C808" s="132">
        <f>C809</f>
        <v>1126</v>
      </c>
      <c r="D808" s="132">
        <v>947</v>
      </c>
      <c r="E808" s="149">
        <f t="shared" si="14"/>
        <v>118.90179514255543</v>
      </c>
    </row>
    <row r="809" spans="1:5" ht="16.5" customHeight="1">
      <c r="A809" s="111">
        <v>2111301</v>
      </c>
      <c r="B809" s="111" t="s">
        <v>719</v>
      </c>
      <c r="C809" s="132">
        <v>1126</v>
      </c>
      <c r="D809" s="132">
        <v>947</v>
      </c>
      <c r="E809" s="149">
        <f t="shared" si="14"/>
        <v>118.90179514255543</v>
      </c>
    </row>
    <row r="810" spans="1:5" ht="16.5" customHeight="1">
      <c r="A810" s="111">
        <v>21114</v>
      </c>
      <c r="B810" s="110" t="s">
        <v>720</v>
      </c>
      <c r="C810" s="132">
        <f>SUM(C811:C820)</f>
        <v>541</v>
      </c>
      <c r="D810" s="132">
        <v>27805</v>
      </c>
      <c r="E810" s="149">
        <f t="shared" si="14"/>
        <v>1.945693220643769</v>
      </c>
    </row>
    <row r="811" spans="1:5" ht="16.5" customHeight="1">
      <c r="A811" s="111">
        <v>2111401</v>
      </c>
      <c r="B811" s="111" t="s">
        <v>119</v>
      </c>
      <c r="C811" s="132">
        <v>28</v>
      </c>
      <c r="D811" s="132">
        <v>49</v>
      </c>
      <c r="E811" s="149">
        <f t="shared" si="14"/>
        <v>57.14285714285714</v>
      </c>
    </row>
    <row r="812" spans="1:5" ht="16.5" customHeight="1">
      <c r="A812" s="111">
        <v>2111402</v>
      </c>
      <c r="B812" s="111" t="s">
        <v>120</v>
      </c>
      <c r="C812" s="132">
        <v>12</v>
      </c>
      <c r="D812" s="132">
        <v>14</v>
      </c>
      <c r="E812" s="149">
        <f t="shared" si="14"/>
        <v>85.71428571428571</v>
      </c>
    </row>
    <row r="813" spans="1:5" ht="16.5" customHeight="1">
      <c r="A813" s="111">
        <v>2111403</v>
      </c>
      <c r="B813" s="111" t="s">
        <v>121</v>
      </c>
      <c r="C813" s="132">
        <v>0</v>
      </c>
      <c r="D813" s="132">
        <v>0</v>
      </c>
      <c r="E813" s="149" t="e">
        <f t="shared" si="14"/>
        <v>#DIV/0!</v>
      </c>
    </row>
    <row r="814" spans="1:5" ht="16.5" customHeight="1">
      <c r="A814" s="111">
        <v>2111406</v>
      </c>
      <c r="B814" s="111" t="s">
        <v>721</v>
      </c>
      <c r="C814" s="132">
        <v>0</v>
      </c>
      <c r="D814" s="132">
        <v>0</v>
      </c>
      <c r="E814" s="149" t="e">
        <f t="shared" si="14"/>
        <v>#DIV/0!</v>
      </c>
    </row>
    <row r="815" spans="1:5" ht="16.5" customHeight="1">
      <c r="A815" s="111">
        <v>2111407</v>
      </c>
      <c r="B815" s="111" t="s">
        <v>722</v>
      </c>
      <c r="C815" s="132">
        <v>15</v>
      </c>
      <c r="D815" s="132">
        <v>0</v>
      </c>
      <c r="E815" s="149" t="e">
        <f t="shared" si="14"/>
        <v>#DIV/0!</v>
      </c>
    </row>
    <row r="816" spans="1:5" ht="16.5" customHeight="1">
      <c r="A816" s="111">
        <v>2111408</v>
      </c>
      <c r="B816" s="111" t="s">
        <v>723</v>
      </c>
      <c r="C816" s="132">
        <v>0</v>
      </c>
      <c r="D816" s="132">
        <v>0</v>
      </c>
      <c r="E816" s="149" t="e">
        <f t="shared" si="14"/>
        <v>#DIV/0!</v>
      </c>
    </row>
    <row r="817" spans="1:5" ht="16.5" customHeight="1">
      <c r="A817" s="111">
        <v>2111411</v>
      </c>
      <c r="B817" s="111" t="s">
        <v>160</v>
      </c>
      <c r="C817" s="132">
        <v>0</v>
      </c>
      <c r="D817" s="132">
        <v>0</v>
      </c>
      <c r="E817" s="149" t="e">
        <f t="shared" si="14"/>
        <v>#DIV/0!</v>
      </c>
    </row>
    <row r="818" spans="1:5" ht="16.5" customHeight="1">
      <c r="A818" s="111">
        <v>2111413</v>
      </c>
      <c r="B818" s="111" t="s">
        <v>724</v>
      </c>
      <c r="C818" s="132">
        <v>439</v>
      </c>
      <c r="D818" s="132">
        <v>448</v>
      </c>
      <c r="E818" s="149">
        <f t="shared" si="14"/>
        <v>97.99107142857143</v>
      </c>
    </row>
    <row r="819" spans="1:5" ht="16.5" customHeight="1">
      <c r="A819" s="111">
        <v>2111450</v>
      </c>
      <c r="B819" s="111" t="s">
        <v>128</v>
      </c>
      <c r="C819" s="132">
        <v>7</v>
      </c>
      <c r="D819" s="132">
        <v>10</v>
      </c>
      <c r="E819" s="149">
        <f t="shared" si="14"/>
        <v>70</v>
      </c>
    </row>
    <row r="820" spans="1:5" ht="16.5" customHeight="1">
      <c r="A820" s="111">
        <v>2111499</v>
      </c>
      <c r="B820" s="111" t="s">
        <v>725</v>
      </c>
      <c r="C820" s="132">
        <v>40</v>
      </c>
      <c r="D820" s="132">
        <v>27284</v>
      </c>
      <c r="E820" s="149">
        <f t="shared" si="14"/>
        <v>0.14660606949127694</v>
      </c>
    </row>
    <row r="821" spans="1:5" ht="16.5" customHeight="1">
      <c r="A821" s="111">
        <v>21199</v>
      </c>
      <c r="B821" s="110" t="s">
        <v>726</v>
      </c>
      <c r="C821" s="132">
        <f>C822</f>
        <v>8994</v>
      </c>
      <c r="D821" s="132">
        <v>12372</v>
      </c>
      <c r="E821" s="149">
        <f t="shared" si="14"/>
        <v>72.69641125121241</v>
      </c>
    </row>
    <row r="822" spans="1:5" ht="16.5" customHeight="1">
      <c r="A822" s="111">
        <v>2119999</v>
      </c>
      <c r="B822" s="111" t="s">
        <v>727</v>
      </c>
      <c r="C822" s="132">
        <v>8994</v>
      </c>
      <c r="D822" s="132">
        <v>12372</v>
      </c>
      <c r="E822" s="149">
        <f t="shared" si="14"/>
        <v>72.69641125121241</v>
      </c>
    </row>
    <row r="823" spans="1:5" ht="16.5" customHeight="1">
      <c r="A823" s="111">
        <v>212</v>
      </c>
      <c r="B823" s="110" t="s">
        <v>728</v>
      </c>
      <c r="C823" s="132">
        <f>SUM(C824,C835,C837,C840,C842,C844)</f>
        <v>801494</v>
      </c>
      <c r="D823" s="132">
        <v>632458</v>
      </c>
      <c r="E823" s="149">
        <f t="shared" si="14"/>
        <v>126.72683403482918</v>
      </c>
    </row>
    <row r="824" spans="1:5" ht="16.5" customHeight="1">
      <c r="A824" s="111">
        <v>21201</v>
      </c>
      <c r="B824" s="110" t="s">
        <v>729</v>
      </c>
      <c r="C824" s="132">
        <f>SUM(C825:C834)</f>
        <v>233579</v>
      </c>
      <c r="D824" s="132">
        <v>71475</v>
      </c>
      <c r="E824" s="149">
        <f t="shared" si="14"/>
        <v>326.79818118223153</v>
      </c>
    </row>
    <row r="825" spans="1:5" ht="16.5" customHeight="1">
      <c r="A825" s="111">
        <v>2120101</v>
      </c>
      <c r="B825" s="111" t="s">
        <v>119</v>
      </c>
      <c r="C825" s="132">
        <v>25479</v>
      </c>
      <c r="D825" s="132">
        <v>18717</v>
      </c>
      <c r="E825" s="149">
        <f t="shared" si="14"/>
        <v>136.12758454880588</v>
      </c>
    </row>
    <row r="826" spans="1:5" ht="16.5" customHeight="1">
      <c r="A826" s="111">
        <v>2120102</v>
      </c>
      <c r="B826" s="111" t="s">
        <v>120</v>
      </c>
      <c r="C826" s="132">
        <v>4026</v>
      </c>
      <c r="D826" s="132">
        <v>7303</v>
      </c>
      <c r="E826" s="149">
        <f t="shared" si="14"/>
        <v>55.128029576886206</v>
      </c>
    </row>
    <row r="827" spans="1:5" ht="16.5" customHeight="1">
      <c r="A827" s="111">
        <v>2120103</v>
      </c>
      <c r="B827" s="111" t="s">
        <v>121</v>
      </c>
      <c r="C827" s="132">
        <v>9</v>
      </c>
      <c r="D827" s="132">
        <v>31</v>
      </c>
      <c r="E827" s="149">
        <f t="shared" si="14"/>
        <v>29.03225806451613</v>
      </c>
    </row>
    <row r="828" spans="1:5" ht="16.5" customHeight="1">
      <c r="A828" s="111">
        <v>2120104</v>
      </c>
      <c r="B828" s="111" t="s">
        <v>730</v>
      </c>
      <c r="C828" s="132">
        <v>19783</v>
      </c>
      <c r="D828" s="132">
        <v>22846</v>
      </c>
      <c r="E828" s="149">
        <f t="shared" si="14"/>
        <v>86.5928390090169</v>
      </c>
    </row>
    <row r="829" spans="1:5" ht="16.5" customHeight="1">
      <c r="A829" s="111">
        <v>2120105</v>
      </c>
      <c r="B829" s="111" t="s">
        <v>731</v>
      </c>
      <c r="C829" s="132">
        <v>411</v>
      </c>
      <c r="D829" s="132">
        <v>638</v>
      </c>
      <c r="E829" s="149">
        <f t="shared" si="14"/>
        <v>64.42006269592476</v>
      </c>
    </row>
    <row r="830" spans="1:5" ht="16.5" customHeight="1">
      <c r="A830" s="111">
        <v>2120106</v>
      </c>
      <c r="B830" s="111" t="s">
        <v>732</v>
      </c>
      <c r="C830" s="132">
        <v>2198</v>
      </c>
      <c r="D830" s="132">
        <v>1632</v>
      </c>
      <c r="E830" s="149">
        <f t="shared" si="14"/>
        <v>134.6813725490196</v>
      </c>
    </row>
    <row r="831" spans="1:5" ht="16.5" customHeight="1">
      <c r="A831" s="111">
        <v>2120107</v>
      </c>
      <c r="B831" s="111" t="s">
        <v>733</v>
      </c>
      <c r="C831" s="132">
        <v>3571</v>
      </c>
      <c r="D831" s="132">
        <v>3157</v>
      </c>
      <c r="E831" s="149">
        <f t="shared" si="14"/>
        <v>113.11371555273995</v>
      </c>
    </row>
    <row r="832" spans="1:5" ht="16.5" customHeight="1">
      <c r="A832" s="111">
        <v>2120109</v>
      </c>
      <c r="B832" s="111" t="s">
        <v>734</v>
      </c>
      <c r="C832" s="132">
        <v>1563</v>
      </c>
      <c r="D832" s="132">
        <v>1120</v>
      </c>
      <c r="E832" s="149">
        <f t="shared" si="14"/>
        <v>139.55357142857144</v>
      </c>
    </row>
    <row r="833" spans="1:5" ht="16.5" customHeight="1">
      <c r="A833" s="111">
        <v>2120110</v>
      </c>
      <c r="B833" s="111" t="s">
        <v>735</v>
      </c>
      <c r="C833" s="132">
        <v>0</v>
      </c>
      <c r="D833" s="132">
        <v>0</v>
      </c>
      <c r="E833" s="149" t="e">
        <f t="shared" si="14"/>
        <v>#DIV/0!</v>
      </c>
    </row>
    <row r="834" spans="1:5" ht="16.5" customHeight="1">
      <c r="A834" s="111">
        <v>2120199</v>
      </c>
      <c r="B834" s="111" t="s">
        <v>736</v>
      </c>
      <c r="C834" s="132">
        <v>176539</v>
      </c>
      <c r="D834" s="132">
        <v>16031</v>
      </c>
      <c r="E834" s="149">
        <f t="shared" si="14"/>
        <v>1101.235106980226</v>
      </c>
    </row>
    <row r="835" spans="1:5" ht="16.5" customHeight="1">
      <c r="A835" s="111">
        <v>21202</v>
      </c>
      <c r="B835" s="110" t="s">
        <v>737</v>
      </c>
      <c r="C835" s="132">
        <f>C836</f>
        <v>3145</v>
      </c>
      <c r="D835" s="132">
        <v>2638</v>
      </c>
      <c r="E835" s="149">
        <f t="shared" si="14"/>
        <v>119.21910538286579</v>
      </c>
    </row>
    <row r="836" spans="1:5" ht="16.5" customHeight="1">
      <c r="A836" s="111">
        <v>2120201</v>
      </c>
      <c r="B836" s="111" t="s">
        <v>738</v>
      </c>
      <c r="C836" s="132">
        <v>3145</v>
      </c>
      <c r="D836" s="132">
        <v>2638</v>
      </c>
      <c r="E836" s="149">
        <f t="shared" si="14"/>
        <v>119.21910538286579</v>
      </c>
    </row>
    <row r="837" spans="1:5" ht="16.5" customHeight="1">
      <c r="A837" s="111">
        <v>21203</v>
      </c>
      <c r="B837" s="110" t="s">
        <v>739</v>
      </c>
      <c r="C837" s="132">
        <f>SUM(C838:C839)</f>
        <v>155762</v>
      </c>
      <c r="D837" s="132">
        <v>76099</v>
      </c>
      <c r="E837" s="149">
        <f t="shared" si="14"/>
        <v>204.68337297467772</v>
      </c>
    </row>
    <row r="838" spans="1:5" ht="16.5" customHeight="1">
      <c r="A838" s="111">
        <v>2120303</v>
      </c>
      <c r="B838" s="111" t="s">
        <v>740</v>
      </c>
      <c r="C838" s="132">
        <v>100308</v>
      </c>
      <c r="D838" s="132">
        <v>30131</v>
      </c>
      <c r="E838" s="149">
        <f aca="true" t="shared" si="15" ref="E838:E901">C838/D838*100</f>
        <v>332.9063091168564</v>
      </c>
    </row>
    <row r="839" spans="1:5" ht="16.5" customHeight="1">
      <c r="A839" s="111">
        <v>2120399</v>
      </c>
      <c r="B839" s="111" t="s">
        <v>741</v>
      </c>
      <c r="C839" s="132">
        <v>55454</v>
      </c>
      <c r="D839" s="132">
        <v>45968</v>
      </c>
      <c r="E839" s="149">
        <f t="shared" si="15"/>
        <v>120.6360946745562</v>
      </c>
    </row>
    <row r="840" spans="1:5" ht="16.5" customHeight="1">
      <c r="A840" s="111">
        <v>21205</v>
      </c>
      <c r="B840" s="110" t="s">
        <v>742</v>
      </c>
      <c r="C840" s="132">
        <f aca="true" t="shared" si="16" ref="C840:C844">C841</f>
        <v>52467</v>
      </c>
      <c r="D840" s="132">
        <v>47970</v>
      </c>
      <c r="E840" s="149">
        <f t="shared" si="15"/>
        <v>109.37460913070669</v>
      </c>
    </row>
    <row r="841" spans="1:5" ht="16.5" customHeight="1">
      <c r="A841" s="111">
        <v>2120501</v>
      </c>
      <c r="B841" s="111" t="s">
        <v>743</v>
      </c>
      <c r="C841" s="132">
        <v>52467</v>
      </c>
      <c r="D841" s="132">
        <v>47970</v>
      </c>
      <c r="E841" s="149">
        <f t="shared" si="15"/>
        <v>109.37460913070669</v>
      </c>
    </row>
    <row r="842" spans="1:5" ht="16.5" customHeight="1">
      <c r="A842" s="111">
        <v>21206</v>
      </c>
      <c r="B842" s="110" t="s">
        <v>744</v>
      </c>
      <c r="C842" s="132">
        <f t="shared" si="16"/>
        <v>1001</v>
      </c>
      <c r="D842" s="132">
        <v>3012</v>
      </c>
      <c r="E842" s="149">
        <f t="shared" si="15"/>
        <v>33.233731739707835</v>
      </c>
    </row>
    <row r="843" spans="1:5" ht="16.5" customHeight="1">
      <c r="A843" s="111">
        <v>2120601</v>
      </c>
      <c r="B843" s="111" t="s">
        <v>745</v>
      </c>
      <c r="C843" s="132">
        <v>1001</v>
      </c>
      <c r="D843" s="132">
        <v>3012</v>
      </c>
      <c r="E843" s="149">
        <f t="shared" si="15"/>
        <v>33.233731739707835</v>
      </c>
    </row>
    <row r="844" spans="1:5" ht="16.5" customHeight="1">
      <c r="A844" s="111">
        <v>21299</v>
      </c>
      <c r="B844" s="110" t="s">
        <v>746</v>
      </c>
      <c r="C844" s="132">
        <f t="shared" si="16"/>
        <v>355540</v>
      </c>
      <c r="D844" s="132">
        <v>431264</v>
      </c>
      <c r="E844" s="149">
        <f t="shared" si="15"/>
        <v>82.44138161311865</v>
      </c>
    </row>
    <row r="845" spans="1:5" ht="16.5" customHeight="1">
      <c r="A845" s="111">
        <v>2129999</v>
      </c>
      <c r="B845" s="111" t="s">
        <v>747</v>
      </c>
      <c r="C845" s="132">
        <v>355540</v>
      </c>
      <c r="D845" s="132">
        <v>431264</v>
      </c>
      <c r="E845" s="149">
        <f t="shared" si="15"/>
        <v>82.44138161311865</v>
      </c>
    </row>
    <row r="846" spans="1:5" ht="16.5" customHeight="1">
      <c r="A846" s="111">
        <v>213</v>
      </c>
      <c r="B846" s="110" t="s">
        <v>748</v>
      </c>
      <c r="C846" s="132">
        <v>841544</v>
      </c>
      <c r="D846" s="132">
        <v>821958</v>
      </c>
      <c r="E846" s="149">
        <f t="shared" si="15"/>
        <v>102.38284681212421</v>
      </c>
    </row>
    <row r="847" spans="1:5" ht="16.5" customHeight="1">
      <c r="A847" s="111">
        <v>21301</v>
      </c>
      <c r="B847" s="110" t="s">
        <v>749</v>
      </c>
      <c r="C847" s="132">
        <f>SUM(C848:C872)</f>
        <v>279177</v>
      </c>
      <c r="D847" s="132">
        <v>263476</v>
      </c>
      <c r="E847" s="149">
        <f t="shared" si="15"/>
        <v>105.95917654738952</v>
      </c>
    </row>
    <row r="848" spans="1:5" ht="16.5" customHeight="1">
      <c r="A848" s="111">
        <v>2130101</v>
      </c>
      <c r="B848" s="111" t="s">
        <v>119</v>
      </c>
      <c r="C848" s="132">
        <v>39662</v>
      </c>
      <c r="D848" s="132">
        <v>48955</v>
      </c>
      <c r="E848" s="149">
        <f t="shared" si="15"/>
        <v>81.01726074966807</v>
      </c>
    </row>
    <row r="849" spans="1:5" ht="16.5" customHeight="1">
      <c r="A849" s="111">
        <v>2130102</v>
      </c>
      <c r="B849" s="111" t="s">
        <v>120</v>
      </c>
      <c r="C849" s="132">
        <v>2283</v>
      </c>
      <c r="D849" s="132">
        <v>3537</v>
      </c>
      <c r="E849" s="149">
        <f t="shared" si="15"/>
        <v>64.5462256149279</v>
      </c>
    </row>
    <row r="850" spans="1:5" ht="16.5" customHeight="1">
      <c r="A850" s="111">
        <v>2130103</v>
      </c>
      <c r="B850" s="111" t="s">
        <v>121</v>
      </c>
      <c r="C850" s="132">
        <v>1</v>
      </c>
      <c r="D850" s="132">
        <v>22</v>
      </c>
      <c r="E850" s="149">
        <f t="shared" si="15"/>
        <v>4.545454545454546</v>
      </c>
    </row>
    <row r="851" spans="1:5" ht="16.5" customHeight="1">
      <c r="A851" s="111">
        <v>2130104</v>
      </c>
      <c r="B851" s="111" t="s">
        <v>128</v>
      </c>
      <c r="C851" s="132">
        <v>8983</v>
      </c>
      <c r="D851" s="132">
        <v>10555</v>
      </c>
      <c r="E851" s="149">
        <f t="shared" si="15"/>
        <v>85.10658455708196</v>
      </c>
    </row>
    <row r="852" spans="1:5" ht="16.5" customHeight="1">
      <c r="A852" s="111">
        <v>2130105</v>
      </c>
      <c r="B852" s="111" t="s">
        <v>750</v>
      </c>
      <c r="C852" s="132">
        <v>111</v>
      </c>
      <c r="D852" s="132">
        <v>1044</v>
      </c>
      <c r="E852" s="149">
        <f t="shared" si="15"/>
        <v>10.632183908045976</v>
      </c>
    </row>
    <row r="853" spans="1:5" ht="16.5" customHeight="1">
      <c r="A853" s="111">
        <v>2130106</v>
      </c>
      <c r="B853" s="111" t="s">
        <v>751</v>
      </c>
      <c r="C853" s="132">
        <v>1013</v>
      </c>
      <c r="D853" s="132">
        <v>2479</v>
      </c>
      <c r="E853" s="149">
        <f t="shared" si="15"/>
        <v>40.863251311012505</v>
      </c>
    </row>
    <row r="854" spans="1:5" ht="16.5" customHeight="1">
      <c r="A854" s="111">
        <v>2130108</v>
      </c>
      <c r="B854" s="111" t="s">
        <v>752</v>
      </c>
      <c r="C854" s="132">
        <v>4887</v>
      </c>
      <c r="D854" s="132">
        <v>5989</v>
      </c>
      <c r="E854" s="149">
        <f t="shared" si="15"/>
        <v>81.59959926531975</v>
      </c>
    </row>
    <row r="855" spans="1:5" ht="16.5" customHeight="1">
      <c r="A855" s="111">
        <v>2130109</v>
      </c>
      <c r="B855" s="111" t="s">
        <v>753</v>
      </c>
      <c r="C855" s="132">
        <v>523</v>
      </c>
      <c r="D855" s="132">
        <v>556</v>
      </c>
      <c r="E855" s="149">
        <f t="shared" si="15"/>
        <v>94.06474820143885</v>
      </c>
    </row>
    <row r="856" spans="1:5" ht="16.5" customHeight="1">
      <c r="A856" s="111">
        <v>2130110</v>
      </c>
      <c r="B856" s="111" t="s">
        <v>754</v>
      </c>
      <c r="C856" s="132">
        <v>270</v>
      </c>
      <c r="D856" s="132">
        <v>129</v>
      </c>
      <c r="E856" s="149">
        <f t="shared" si="15"/>
        <v>209.30232558139537</v>
      </c>
    </row>
    <row r="857" spans="1:5" ht="16.5" customHeight="1">
      <c r="A857" s="111">
        <v>2130111</v>
      </c>
      <c r="B857" s="111" t="s">
        <v>755</v>
      </c>
      <c r="C857" s="132">
        <v>229</v>
      </c>
      <c r="D857" s="132">
        <v>234</v>
      </c>
      <c r="E857" s="149">
        <f t="shared" si="15"/>
        <v>97.86324786324786</v>
      </c>
    </row>
    <row r="858" spans="1:5" ht="16.5" customHeight="1">
      <c r="A858" s="111">
        <v>2130112</v>
      </c>
      <c r="B858" s="111" t="s">
        <v>756</v>
      </c>
      <c r="C858" s="132">
        <v>56</v>
      </c>
      <c r="D858" s="132">
        <v>35</v>
      </c>
      <c r="E858" s="149">
        <f t="shared" si="15"/>
        <v>160</v>
      </c>
    </row>
    <row r="859" spans="1:5" ht="16.5" customHeight="1">
      <c r="A859" s="111">
        <v>2130114</v>
      </c>
      <c r="B859" s="111" t="s">
        <v>757</v>
      </c>
      <c r="C859" s="132">
        <v>2</v>
      </c>
      <c r="D859" s="132">
        <v>18</v>
      </c>
      <c r="E859" s="149">
        <f t="shared" si="15"/>
        <v>11.11111111111111</v>
      </c>
    </row>
    <row r="860" spans="1:5" ht="16.5" customHeight="1">
      <c r="A860" s="111">
        <v>2130119</v>
      </c>
      <c r="B860" s="111" t="s">
        <v>758</v>
      </c>
      <c r="C860" s="132">
        <v>2638</v>
      </c>
      <c r="D860" s="132">
        <v>828</v>
      </c>
      <c r="E860" s="149">
        <f t="shared" si="15"/>
        <v>318.5990338164251</v>
      </c>
    </row>
    <row r="861" spans="1:5" ht="16.5" customHeight="1">
      <c r="A861" s="111">
        <v>2130120</v>
      </c>
      <c r="B861" s="111" t="s">
        <v>759</v>
      </c>
      <c r="C861" s="132">
        <v>838</v>
      </c>
      <c r="D861" s="132">
        <v>1970</v>
      </c>
      <c r="E861" s="149">
        <f t="shared" si="15"/>
        <v>42.53807106598985</v>
      </c>
    </row>
    <row r="862" spans="1:5" ht="16.5" customHeight="1">
      <c r="A862" s="111">
        <v>2130121</v>
      </c>
      <c r="B862" s="111" t="s">
        <v>760</v>
      </c>
      <c r="C862" s="132">
        <v>4789</v>
      </c>
      <c r="D862" s="132">
        <v>2885</v>
      </c>
      <c r="E862" s="149">
        <f t="shared" si="15"/>
        <v>165.99653379549392</v>
      </c>
    </row>
    <row r="863" spans="1:5" ht="16.5" customHeight="1">
      <c r="A863" s="111">
        <v>2130122</v>
      </c>
      <c r="B863" s="111" t="s">
        <v>761</v>
      </c>
      <c r="C863" s="132">
        <v>92351</v>
      </c>
      <c r="D863" s="132">
        <v>60646</v>
      </c>
      <c r="E863" s="149">
        <f t="shared" si="15"/>
        <v>152.2787982719388</v>
      </c>
    </row>
    <row r="864" spans="1:5" ht="16.5" customHeight="1">
      <c r="A864" s="111">
        <v>2130124</v>
      </c>
      <c r="B864" s="111" t="s">
        <v>762</v>
      </c>
      <c r="C864" s="132">
        <v>2033</v>
      </c>
      <c r="D864" s="132">
        <v>2585</v>
      </c>
      <c r="E864" s="149">
        <f t="shared" si="15"/>
        <v>78.64603481624758</v>
      </c>
    </row>
    <row r="865" spans="1:5" ht="16.5" customHeight="1">
      <c r="A865" s="111">
        <v>2130125</v>
      </c>
      <c r="B865" s="111" t="s">
        <v>763</v>
      </c>
      <c r="C865" s="132">
        <v>505</v>
      </c>
      <c r="D865" s="132">
        <v>3235</v>
      </c>
      <c r="E865" s="149">
        <f t="shared" si="15"/>
        <v>15.610510046367851</v>
      </c>
    </row>
    <row r="866" spans="1:5" ht="16.5" customHeight="1">
      <c r="A866" s="111">
        <v>2130126</v>
      </c>
      <c r="B866" s="111" t="s">
        <v>764</v>
      </c>
      <c r="C866" s="132">
        <v>16124</v>
      </c>
      <c r="D866" s="132">
        <v>12511</v>
      </c>
      <c r="E866" s="149">
        <f t="shared" si="15"/>
        <v>128.87858684357764</v>
      </c>
    </row>
    <row r="867" spans="1:5" ht="16.5" customHeight="1">
      <c r="A867" s="111">
        <v>2130135</v>
      </c>
      <c r="B867" s="111" t="s">
        <v>765</v>
      </c>
      <c r="C867" s="132">
        <v>4229</v>
      </c>
      <c r="D867" s="132">
        <v>1695</v>
      </c>
      <c r="E867" s="149">
        <f t="shared" si="15"/>
        <v>249.4985250737463</v>
      </c>
    </row>
    <row r="868" spans="1:5" ht="16.5" customHeight="1">
      <c r="A868" s="111">
        <v>2130142</v>
      </c>
      <c r="B868" s="111" t="s">
        <v>766</v>
      </c>
      <c r="C868" s="132">
        <v>5482</v>
      </c>
      <c r="D868" s="132">
        <v>3544</v>
      </c>
      <c r="E868" s="149">
        <f t="shared" si="15"/>
        <v>154.68397291196388</v>
      </c>
    </row>
    <row r="869" spans="1:5" ht="16.5" customHeight="1">
      <c r="A869" s="111">
        <v>2130148</v>
      </c>
      <c r="B869" s="111" t="s">
        <v>767</v>
      </c>
      <c r="C869" s="132">
        <v>73</v>
      </c>
      <c r="D869" s="132">
        <v>190</v>
      </c>
      <c r="E869" s="149">
        <f t="shared" si="15"/>
        <v>38.421052631578945</v>
      </c>
    </row>
    <row r="870" spans="1:5" ht="16.5" customHeight="1">
      <c r="A870" s="111">
        <v>2130152</v>
      </c>
      <c r="B870" s="111" t="s">
        <v>768</v>
      </c>
      <c r="C870" s="132">
        <v>159</v>
      </c>
      <c r="D870" s="132">
        <v>76</v>
      </c>
      <c r="E870" s="149">
        <f t="shared" si="15"/>
        <v>209.21052631578948</v>
      </c>
    </row>
    <row r="871" spans="1:5" ht="16.5" customHeight="1">
      <c r="A871" s="111">
        <v>2130153</v>
      </c>
      <c r="B871" s="111" t="s">
        <v>769</v>
      </c>
      <c r="C871" s="132">
        <v>50702</v>
      </c>
      <c r="D871" s="132">
        <v>31980</v>
      </c>
      <c r="E871" s="149">
        <f t="shared" si="15"/>
        <v>158.5428392745466</v>
      </c>
    </row>
    <row r="872" spans="1:5" ht="16.5" customHeight="1">
      <c r="A872" s="111">
        <v>2130199</v>
      </c>
      <c r="B872" s="111" t="s">
        <v>770</v>
      </c>
      <c r="C872" s="132">
        <v>41234</v>
      </c>
      <c r="D872" s="132">
        <v>67778</v>
      </c>
      <c r="E872" s="149">
        <f t="shared" si="15"/>
        <v>60.836849715246835</v>
      </c>
    </row>
    <row r="873" spans="1:5" ht="16.5" customHeight="1">
      <c r="A873" s="111">
        <v>21302</v>
      </c>
      <c r="B873" s="110" t="s">
        <v>771</v>
      </c>
      <c r="C873" s="132">
        <f>SUM(C874:C894)</f>
        <v>79460</v>
      </c>
      <c r="D873" s="132">
        <v>72893</v>
      </c>
      <c r="E873" s="149">
        <f t="shared" si="15"/>
        <v>109.00909552357565</v>
      </c>
    </row>
    <row r="874" spans="1:5" ht="16.5" customHeight="1">
      <c r="A874" s="111">
        <v>2130201</v>
      </c>
      <c r="B874" s="111" t="s">
        <v>119</v>
      </c>
      <c r="C874" s="132">
        <v>22427</v>
      </c>
      <c r="D874" s="132">
        <v>19607</v>
      </c>
      <c r="E874" s="149">
        <f t="shared" si="15"/>
        <v>114.38261845259345</v>
      </c>
    </row>
    <row r="875" spans="1:5" ht="16.5" customHeight="1">
      <c r="A875" s="111">
        <v>2130202</v>
      </c>
      <c r="B875" s="111" t="s">
        <v>120</v>
      </c>
      <c r="C875" s="132">
        <v>985</v>
      </c>
      <c r="D875" s="132">
        <v>1576</v>
      </c>
      <c r="E875" s="149">
        <f t="shared" si="15"/>
        <v>62.5</v>
      </c>
    </row>
    <row r="876" spans="1:5" ht="16.5" customHeight="1">
      <c r="A876" s="111">
        <v>2130203</v>
      </c>
      <c r="B876" s="111" t="s">
        <v>121</v>
      </c>
      <c r="C876" s="132">
        <v>0</v>
      </c>
      <c r="D876" s="132">
        <v>0</v>
      </c>
      <c r="E876" s="149" t="e">
        <f t="shared" si="15"/>
        <v>#DIV/0!</v>
      </c>
    </row>
    <row r="877" spans="1:5" ht="16.5" customHeight="1">
      <c r="A877" s="111">
        <v>2130204</v>
      </c>
      <c r="B877" s="111" t="s">
        <v>772</v>
      </c>
      <c r="C877" s="132">
        <v>11609</v>
      </c>
      <c r="D877" s="132">
        <v>5199</v>
      </c>
      <c r="E877" s="149">
        <f t="shared" si="15"/>
        <v>223.2929409501827</v>
      </c>
    </row>
    <row r="878" spans="1:5" ht="16.5" customHeight="1">
      <c r="A878" s="111">
        <v>2130205</v>
      </c>
      <c r="B878" s="111" t="s">
        <v>773</v>
      </c>
      <c r="C878" s="132">
        <v>5337</v>
      </c>
      <c r="D878" s="132">
        <v>5151</v>
      </c>
      <c r="E878" s="149">
        <f t="shared" si="15"/>
        <v>103.61094933022714</v>
      </c>
    </row>
    <row r="879" spans="1:5" ht="16.5" customHeight="1">
      <c r="A879" s="111">
        <v>2130206</v>
      </c>
      <c r="B879" s="111" t="s">
        <v>774</v>
      </c>
      <c r="C879" s="132">
        <v>10</v>
      </c>
      <c r="D879" s="132">
        <v>121</v>
      </c>
      <c r="E879" s="149">
        <f t="shared" si="15"/>
        <v>8.264462809917356</v>
      </c>
    </row>
    <row r="880" spans="1:5" ht="16.5" customHeight="1">
      <c r="A880" s="111">
        <v>2130207</v>
      </c>
      <c r="B880" s="111" t="s">
        <v>775</v>
      </c>
      <c r="C880" s="132">
        <v>795</v>
      </c>
      <c r="D880" s="132">
        <v>3286</v>
      </c>
      <c r="E880" s="149">
        <f t="shared" si="15"/>
        <v>24.193548387096776</v>
      </c>
    </row>
    <row r="881" spans="1:5" ht="16.5" customHeight="1">
      <c r="A881" s="111">
        <v>2130209</v>
      </c>
      <c r="B881" s="111" t="s">
        <v>776</v>
      </c>
      <c r="C881" s="132">
        <v>16054</v>
      </c>
      <c r="D881" s="132">
        <v>14479</v>
      </c>
      <c r="E881" s="149">
        <f t="shared" si="15"/>
        <v>110.87782305407832</v>
      </c>
    </row>
    <row r="882" spans="1:5" ht="16.5" customHeight="1">
      <c r="A882" s="111">
        <v>2130211</v>
      </c>
      <c r="B882" s="111" t="s">
        <v>777</v>
      </c>
      <c r="C882" s="132">
        <v>482</v>
      </c>
      <c r="D882" s="132">
        <v>304</v>
      </c>
      <c r="E882" s="149">
        <f t="shared" si="15"/>
        <v>158.55263157894737</v>
      </c>
    </row>
    <row r="883" spans="1:5" ht="16.5" customHeight="1">
      <c r="A883" s="111">
        <v>2130212</v>
      </c>
      <c r="B883" s="111" t="s">
        <v>778</v>
      </c>
      <c r="C883" s="132">
        <v>609</v>
      </c>
      <c r="D883" s="132">
        <v>594</v>
      </c>
      <c r="E883" s="149">
        <f t="shared" si="15"/>
        <v>102.52525252525253</v>
      </c>
    </row>
    <row r="884" spans="1:5" ht="16.5" customHeight="1">
      <c r="A884" s="111">
        <v>2130213</v>
      </c>
      <c r="B884" s="111" t="s">
        <v>779</v>
      </c>
      <c r="C884" s="132">
        <v>22</v>
      </c>
      <c r="D884" s="132">
        <v>610</v>
      </c>
      <c r="E884" s="149">
        <f t="shared" si="15"/>
        <v>3.606557377049181</v>
      </c>
    </row>
    <row r="885" spans="1:5" ht="16.5" customHeight="1">
      <c r="A885" s="111">
        <v>2130217</v>
      </c>
      <c r="B885" s="111" t="s">
        <v>780</v>
      </c>
      <c r="C885" s="132">
        <v>0</v>
      </c>
      <c r="D885" s="132">
        <v>0</v>
      </c>
      <c r="E885" s="149" t="e">
        <f t="shared" si="15"/>
        <v>#DIV/0!</v>
      </c>
    </row>
    <row r="886" spans="1:5" ht="16.5" customHeight="1">
      <c r="A886" s="111">
        <v>2130220</v>
      </c>
      <c r="B886" s="111" t="s">
        <v>781</v>
      </c>
      <c r="C886" s="132">
        <v>0</v>
      </c>
      <c r="D886" s="132">
        <v>0</v>
      </c>
      <c r="E886" s="149" t="e">
        <f t="shared" si="15"/>
        <v>#DIV/0!</v>
      </c>
    </row>
    <row r="887" spans="1:5" ht="16.5" customHeight="1">
      <c r="A887" s="111">
        <v>2130221</v>
      </c>
      <c r="B887" s="111" t="s">
        <v>782</v>
      </c>
      <c r="C887" s="132">
        <v>701</v>
      </c>
      <c r="D887" s="132">
        <v>1317</v>
      </c>
      <c r="E887" s="149">
        <f t="shared" si="15"/>
        <v>53.22703113135915</v>
      </c>
    </row>
    <row r="888" spans="1:5" ht="16.5" customHeight="1">
      <c r="A888" s="111">
        <v>2130223</v>
      </c>
      <c r="B888" s="111" t="s">
        <v>783</v>
      </c>
      <c r="C888" s="132">
        <v>0</v>
      </c>
      <c r="D888" s="132">
        <v>0</v>
      </c>
      <c r="E888" s="149" t="e">
        <f t="shared" si="15"/>
        <v>#DIV/0!</v>
      </c>
    </row>
    <row r="889" spans="1:5" ht="16.5" customHeight="1">
      <c r="A889" s="111">
        <v>2130226</v>
      </c>
      <c r="B889" s="111" t="s">
        <v>784</v>
      </c>
      <c r="C889" s="132">
        <v>28</v>
      </c>
      <c r="D889" s="132">
        <v>104</v>
      </c>
      <c r="E889" s="149">
        <f t="shared" si="15"/>
        <v>26.923076923076923</v>
      </c>
    </row>
    <row r="890" spans="1:5" ht="16.5" customHeight="1">
      <c r="A890" s="111">
        <v>2130227</v>
      </c>
      <c r="B890" s="111" t="s">
        <v>785</v>
      </c>
      <c r="C890" s="132">
        <v>0</v>
      </c>
      <c r="D890" s="132">
        <v>38</v>
      </c>
      <c r="E890" s="149">
        <f t="shared" si="15"/>
        <v>0</v>
      </c>
    </row>
    <row r="891" spans="1:5" ht="16.5" customHeight="1">
      <c r="A891" s="111">
        <v>2130234</v>
      </c>
      <c r="B891" s="111" t="s">
        <v>786</v>
      </c>
      <c r="C891" s="132">
        <v>1060</v>
      </c>
      <c r="D891" s="132">
        <v>957</v>
      </c>
      <c r="E891" s="149">
        <f t="shared" si="15"/>
        <v>110.76280041797284</v>
      </c>
    </row>
    <row r="892" spans="1:5" ht="16.5" customHeight="1">
      <c r="A892" s="111">
        <v>2130236</v>
      </c>
      <c r="B892" s="111" t="s">
        <v>787</v>
      </c>
      <c r="C892" s="132">
        <v>290</v>
      </c>
      <c r="D892" s="132">
        <v>1</v>
      </c>
      <c r="E892" s="149">
        <f t="shared" si="15"/>
        <v>29000</v>
      </c>
    </row>
    <row r="893" spans="1:5" ht="16.5" customHeight="1">
      <c r="A893" s="111">
        <v>2130237</v>
      </c>
      <c r="B893" s="111" t="s">
        <v>756</v>
      </c>
      <c r="C893" s="132">
        <v>121</v>
      </c>
      <c r="D893" s="132">
        <v>0</v>
      </c>
      <c r="E893" s="149" t="e">
        <f t="shared" si="15"/>
        <v>#DIV/0!</v>
      </c>
    </row>
    <row r="894" spans="1:5" ht="16.5" customHeight="1">
      <c r="A894" s="111">
        <v>2130299</v>
      </c>
      <c r="B894" s="111" t="s">
        <v>788</v>
      </c>
      <c r="C894" s="132">
        <v>18930</v>
      </c>
      <c r="D894" s="132">
        <v>18398</v>
      </c>
      <c r="E894" s="149">
        <f t="shared" si="15"/>
        <v>102.89161865420154</v>
      </c>
    </row>
    <row r="895" spans="1:5" ht="16.5" customHeight="1">
      <c r="A895" s="111">
        <v>21303</v>
      </c>
      <c r="B895" s="110" t="s">
        <v>789</v>
      </c>
      <c r="C895" s="132">
        <f>SUM(C896:C922)</f>
        <v>115671</v>
      </c>
      <c r="D895" s="132">
        <v>93500</v>
      </c>
      <c r="E895" s="149">
        <f t="shared" si="15"/>
        <v>123.71229946524065</v>
      </c>
    </row>
    <row r="896" spans="1:5" ht="16.5" customHeight="1">
      <c r="A896" s="111">
        <v>2130301</v>
      </c>
      <c r="B896" s="111" t="s">
        <v>119</v>
      </c>
      <c r="C896" s="132">
        <v>15071</v>
      </c>
      <c r="D896" s="132">
        <v>13180</v>
      </c>
      <c r="E896" s="149">
        <f t="shared" si="15"/>
        <v>114.34749620637331</v>
      </c>
    </row>
    <row r="897" spans="1:5" ht="16.5" customHeight="1">
      <c r="A897" s="111">
        <v>2130302</v>
      </c>
      <c r="B897" s="111" t="s">
        <v>120</v>
      </c>
      <c r="C897" s="132">
        <v>1248</v>
      </c>
      <c r="D897" s="132">
        <v>661</v>
      </c>
      <c r="E897" s="149">
        <f t="shared" si="15"/>
        <v>188.80484114977307</v>
      </c>
    </row>
    <row r="898" spans="1:5" ht="16.5" customHeight="1">
      <c r="A898" s="111">
        <v>2130303</v>
      </c>
      <c r="B898" s="111" t="s">
        <v>121</v>
      </c>
      <c r="C898" s="132">
        <v>4</v>
      </c>
      <c r="D898" s="132">
        <v>23</v>
      </c>
      <c r="E898" s="149">
        <f t="shared" si="15"/>
        <v>17.391304347826086</v>
      </c>
    </row>
    <row r="899" spans="1:5" ht="16.5" customHeight="1">
      <c r="A899" s="111">
        <v>2130304</v>
      </c>
      <c r="B899" s="111" t="s">
        <v>790</v>
      </c>
      <c r="C899" s="132">
        <v>651</v>
      </c>
      <c r="D899" s="132">
        <v>347</v>
      </c>
      <c r="E899" s="149">
        <f aca="true" t="shared" si="17" ref="E899:E962">C899/D899*100</f>
        <v>187.60806916426515</v>
      </c>
    </row>
    <row r="900" spans="1:5" ht="16.5" customHeight="1">
      <c r="A900" s="111">
        <v>2130305</v>
      </c>
      <c r="B900" s="111" t="s">
        <v>791</v>
      </c>
      <c r="C900" s="132">
        <v>43191</v>
      </c>
      <c r="D900" s="132">
        <v>19913</v>
      </c>
      <c r="E900" s="149">
        <f t="shared" si="17"/>
        <v>216.89850851202732</v>
      </c>
    </row>
    <row r="901" spans="1:5" ht="16.5" customHeight="1">
      <c r="A901" s="111">
        <v>2130306</v>
      </c>
      <c r="B901" s="111" t="s">
        <v>792</v>
      </c>
      <c r="C901" s="132">
        <v>7881</v>
      </c>
      <c r="D901" s="132">
        <v>9914</v>
      </c>
      <c r="E901" s="149">
        <f t="shared" si="17"/>
        <v>79.49364535001008</v>
      </c>
    </row>
    <row r="902" spans="1:5" ht="16.5" customHeight="1">
      <c r="A902" s="111">
        <v>2130307</v>
      </c>
      <c r="B902" s="111" t="s">
        <v>793</v>
      </c>
      <c r="C902" s="132">
        <v>0</v>
      </c>
      <c r="D902" s="132">
        <v>0</v>
      </c>
      <c r="E902" s="149" t="e">
        <f t="shared" si="17"/>
        <v>#DIV/0!</v>
      </c>
    </row>
    <row r="903" spans="1:5" ht="16.5" customHeight="1">
      <c r="A903" s="111">
        <v>2130308</v>
      </c>
      <c r="B903" s="111" t="s">
        <v>794</v>
      </c>
      <c r="C903" s="132">
        <v>368</v>
      </c>
      <c r="D903" s="132">
        <v>59</v>
      </c>
      <c r="E903" s="149">
        <f t="shared" si="17"/>
        <v>623.728813559322</v>
      </c>
    </row>
    <row r="904" spans="1:5" ht="16.5" customHeight="1">
      <c r="A904" s="111">
        <v>2130309</v>
      </c>
      <c r="B904" s="111" t="s">
        <v>795</v>
      </c>
      <c r="C904" s="132">
        <v>0</v>
      </c>
      <c r="D904" s="132">
        <v>50</v>
      </c>
      <c r="E904" s="149">
        <f t="shared" si="17"/>
        <v>0</v>
      </c>
    </row>
    <row r="905" spans="1:5" ht="16.5" customHeight="1">
      <c r="A905" s="111">
        <v>2130310</v>
      </c>
      <c r="B905" s="111" t="s">
        <v>796</v>
      </c>
      <c r="C905" s="132">
        <v>2105</v>
      </c>
      <c r="D905" s="132">
        <v>3948</v>
      </c>
      <c r="E905" s="149">
        <f t="shared" si="17"/>
        <v>53.31813576494427</v>
      </c>
    </row>
    <row r="906" spans="1:5" ht="16.5" customHeight="1">
      <c r="A906" s="111">
        <v>2130311</v>
      </c>
      <c r="B906" s="111" t="s">
        <v>797</v>
      </c>
      <c r="C906" s="132">
        <v>2181</v>
      </c>
      <c r="D906" s="132">
        <v>1376</v>
      </c>
      <c r="E906" s="149">
        <f t="shared" si="17"/>
        <v>158.50290697674419</v>
      </c>
    </row>
    <row r="907" spans="1:5" ht="16.5" customHeight="1">
      <c r="A907" s="111">
        <v>2130312</v>
      </c>
      <c r="B907" s="111" t="s">
        <v>798</v>
      </c>
      <c r="C907" s="132">
        <v>260</v>
      </c>
      <c r="D907" s="132">
        <v>200</v>
      </c>
      <c r="E907" s="149">
        <f t="shared" si="17"/>
        <v>130</v>
      </c>
    </row>
    <row r="908" spans="1:5" ht="16.5" customHeight="1">
      <c r="A908" s="111">
        <v>2130313</v>
      </c>
      <c r="B908" s="111" t="s">
        <v>799</v>
      </c>
      <c r="C908" s="132">
        <v>661</v>
      </c>
      <c r="D908" s="132">
        <v>554</v>
      </c>
      <c r="E908" s="149">
        <f t="shared" si="17"/>
        <v>119.31407942238268</v>
      </c>
    </row>
    <row r="909" spans="1:5" ht="16.5" customHeight="1">
      <c r="A909" s="111">
        <v>2130314</v>
      </c>
      <c r="B909" s="111" t="s">
        <v>800</v>
      </c>
      <c r="C909" s="132">
        <v>1748</v>
      </c>
      <c r="D909" s="132">
        <v>2061</v>
      </c>
      <c r="E909" s="149">
        <f t="shared" si="17"/>
        <v>84.81319747695294</v>
      </c>
    </row>
    <row r="910" spans="1:5" ht="16.5" customHeight="1">
      <c r="A910" s="111">
        <v>2130315</v>
      </c>
      <c r="B910" s="111" t="s">
        <v>801</v>
      </c>
      <c r="C910" s="132">
        <v>3119</v>
      </c>
      <c r="D910" s="132">
        <v>675</v>
      </c>
      <c r="E910" s="149">
        <f t="shared" si="17"/>
        <v>462.074074074074</v>
      </c>
    </row>
    <row r="911" spans="1:5" ht="16.5" customHeight="1">
      <c r="A911" s="111">
        <v>2130316</v>
      </c>
      <c r="B911" s="111" t="s">
        <v>802</v>
      </c>
      <c r="C911" s="132">
        <v>5738</v>
      </c>
      <c r="D911" s="132">
        <v>7434</v>
      </c>
      <c r="E911" s="149">
        <f t="shared" si="17"/>
        <v>77.18590260963141</v>
      </c>
    </row>
    <row r="912" spans="1:5" ht="16.5" customHeight="1">
      <c r="A912" s="111">
        <v>2130317</v>
      </c>
      <c r="B912" s="111" t="s">
        <v>803</v>
      </c>
      <c r="C912" s="132">
        <v>0</v>
      </c>
      <c r="D912" s="132">
        <v>63</v>
      </c>
      <c r="E912" s="149">
        <f t="shared" si="17"/>
        <v>0</v>
      </c>
    </row>
    <row r="913" spans="1:5" ht="16.5" customHeight="1">
      <c r="A913" s="111">
        <v>2130318</v>
      </c>
      <c r="B913" s="111" t="s">
        <v>804</v>
      </c>
      <c r="C913" s="132">
        <v>0</v>
      </c>
      <c r="D913" s="132">
        <v>0</v>
      </c>
      <c r="E913" s="149" t="e">
        <f t="shared" si="17"/>
        <v>#DIV/0!</v>
      </c>
    </row>
    <row r="914" spans="1:5" ht="16.5" customHeight="1">
      <c r="A914" s="111">
        <v>2130319</v>
      </c>
      <c r="B914" s="111" t="s">
        <v>805</v>
      </c>
      <c r="C914" s="132">
        <v>1935</v>
      </c>
      <c r="D914" s="132">
        <v>807</v>
      </c>
      <c r="E914" s="149">
        <f t="shared" si="17"/>
        <v>239.77695167286245</v>
      </c>
    </row>
    <row r="915" spans="1:5" ht="16.5" customHeight="1">
      <c r="A915" s="111">
        <v>2130321</v>
      </c>
      <c r="B915" s="111" t="s">
        <v>806</v>
      </c>
      <c r="C915" s="132">
        <v>4389</v>
      </c>
      <c r="D915" s="132">
        <v>2162</v>
      </c>
      <c r="E915" s="149">
        <f t="shared" si="17"/>
        <v>203.00647548566144</v>
      </c>
    </row>
    <row r="916" spans="1:5" ht="16.5" customHeight="1">
      <c r="A916" s="111">
        <v>2130322</v>
      </c>
      <c r="B916" s="111" t="s">
        <v>807</v>
      </c>
      <c r="C916" s="132">
        <v>9691</v>
      </c>
      <c r="D916" s="132">
        <v>72</v>
      </c>
      <c r="E916" s="149">
        <f t="shared" si="17"/>
        <v>13459.722222222223</v>
      </c>
    </row>
    <row r="917" spans="1:5" ht="16.5" customHeight="1">
      <c r="A917" s="111">
        <v>2130333</v>
      </c>
      <c r="B917" s="111" t="s">
        <v>783</v>
      </c>
      <c r="C917" s="132">
        <v>23</v>
      </c>
      <c r="D917" s="132">
        <v>23</v>
      </c>
      <c r="E917" s="149">
        <f t="shared" si="17"/>
        <v>100</v>
      </c>
    </row>
    <row r="918" spans="1:5" ht="16.5" customHeight="1">
      <c r="A918" s="111">
        <v>2130334</v>
      </c>
      <c r="B918" s="111" t="s">
        <v>808</v>
      </c>
      <c r="C918" s="132">
        <v>242</v>
      </c>
      <c r="D918" s="132">
        <v>123</v>
      </c>
      <c r="E918" s="149">
        <f t="shared" si="17"/>
        <v>196.7479674796748</v>
      </c>
    </row>
    <row r="919" spans="1:5" ht="16.5" customHeight="1">
      <c r="A919" s="111">
        <v>2130335</v>
      </c>
      <c r="B919" s="111" t="s">
        <v>809</v>
      </c>
      <c r="C919" s="132">
        <v>699</v>
      </c>
      <c r="D919" s="132">
        <v>2295</v>
      </c>
      <c r="E919" s="149">
        <f t="shared" si="17"/>
        <v>30.45751633986928</v>
      </c>
    </row>
    <row r="920" spans="1:5" ht="16.5" customHeight="1">
      <c r="A920" s="111">
        <v>2130336</v>
      </c>
      <c r="B920" s="111" t="s">
        <v>810</v>
      </c>
      <c r="C920" s="132">
        <v>0</v>
      </c>
      <c r="D920" s="132">
        <v>0</v>
      </c>
      <c r="E920" s="149" t="e">
        <f t="shared" si="17"/>
        <v>#DIV/0!</v>
      </c>
    </row>
    <row r="921" spans="1:5" ht="16.5" customHeight="1">
      <c r="A921" s="111">
        <v>2130337</v>
      </c>
      <c r="B921" s="111" t="s">
        <v>811</v>
      </c>
      <c r="C921" s="132">
        <v>0</v>
      </c>
      <c r="D921" s="132">
        <v>0</v>
      </c>
      <c r="E921" s="149" t="e">
        <f t="shared" si="17"/>
        <v>#DIV/0!</v>
      </c>
    </row>
    <row r="922" spans="1:5" ht="16.5" customHeight="1">
      <c r="A922" s="111">
        <v>2130399</v>
      </c>
      <c r="B922" s="111" t="s">
        <v>812</v>
      </c>
      <c r="C922" s="132">
        <v>14466</v>
      </c>
      <c r="D922" s="132">
        <v>27560</v>
      </c>
      <c r="E922" s="149">
        <f t="shared" si="17"/>
        <v>52.489114658925985</v>
      </c>
    </row>
    <row r="923" spans="1:5" ht="16.5" customHeight="1">
      <c r="A923" s="111">
        <v>21305</v>
      </c>
      <c r="B923" s="110" t="s">
        <v>813</v>
      </c>
      <c r="C923" s="132">
        <f>SUM(C924:C933)</f>
        <v>181898</v>
      </c>
      <c r="D923" s="132">
        <v>197903</v>
      </c>
      <c r="E923" s="149">
        <f t="shared" si="17"/>
        <v>91.91270470887252</v>
      </c>
    </row>
    <row r="924" spans="1:5" ht="16.5" customHeight="1">
      <c r="A924" s="111">
        <v>2130501</v>
      </c>
      <c r="B924" s="111" t="s">
        <v>119</v>
      </c>
      <c r="C924" s="132">
        <v>3513</v>
      </c>
      <c r="D924" s="132">
        <v>5245</v>
      </c>
      <c r="E924" s="149">
        <f t="shared" si="17"/>
        <v>66.97807435653003</v>
      </c>
    </row>
    <row r="925" spans="1:5" ht="16.5" customHeight="1">
      <c r="A925" s="111">
        <v>2130502</v>
      </c>
      <c r="B925" s="111" t="s">
        <v>120</v>
      </c>
      <c r="C925" s="132">
        <v>248</v>
      </c>
      <c r="D925" s="132">
        <v>436</v>
      </c>
      <c r="E925" s="149">
        <f t="shared" si="17"/>
        <v>56.88073394495413</v>
      </c>
    </row>
    <row r="926" spans="1:5" ht="16.5" customHeight="1">
      <c r="A926" s="111">
        <v>2130503</v>
      </c>
      <c r="B926" s="111" t="s">
        <v>121</v>
      </c>
      <c r="C926" s="132">
        <v>0</v>
      </c>
      <c r="D926" s="132">
        <v>0</v>
      </c>
      <c r="E926" s="149" t="e">
        <f t="shared" si="17"/>
        <v>#DIV/0!</v>
      </c>
    </row>
    <row r="927" spans="1:5" ht="16.5" customHeight="1">
      <c r="A927" s="111">
        <v>2130504</v>
      </c>
      <c r="B927" s="111" t="s">
        <v>814</v>
      </c>
      <c r="C927" s="132">
        <v>27934</v>
      </c>
      <c r="D927" s="132">
        <v>40512</v>
      </c>
      <c r="E927" s="149">
        <f t="shared" si="17"/>
        <v>68.95240916271722</v>
      </c>
    </row>
    <row r="928" spans="1:5" ht="16.5" customHeight="1">
      <c r="A928" s="111">
        <v>2130505</v>
      </c>
      <c r="B928" s="111" t="s">
        <v>815</v>
      </c>
      <c r="C928" s="132">
        <v>45533</v>
      </c>
      <c r="D928" s="132">
        <v>24332</v>
      </c>
      <c r="E928" s="149">
        <f t="shared" si="17"/>
        <v>187.1321716258425</v>
      </c>
    </row>
    <row r="929" spans="1:5" ht="16.5" customHeight="1">
      <c r="A929" s="111">
        <v>2130506</v>
      </c>
      <c r="B929" s="111" t="s">
        <v>816</v>
      </c>
      <c r="C929" s="132">
        <v>6047</v>
      </c>
      <c r="D929" s="132">
        <v>1899</v>
      </c>
      <c r="E929" s="149">
        <f t="shared" si="17"/>
        <v>318.4307530279094</v>
      </c>
    </row>
    <row r="930" spans="1:5" ht="16.5" customHeight="1">
      <c r="A930" s="111">
        <v>2130507</v>
      </c>
      <c r="B930" s="111" t="s">
        <v>817</v>
      </c>
      <c r="C930" s="132">
        <v>1437</v>
      </c>
      <c r="D930" s="132">
        <v>539</v>
      </c>
      <c r="E930" s="149">
        <f t="shared" si="17"/>
        <v>266.6048237476809</v>
      </c>
    </row>
    <row r="931" spans="1:5" ht="16.5" customHeight="1">
      <c r="A931" s="111">
        <v>2130508</v>
      </c>
      <c r="B931" s="111" t="s">
        <v>818</v>
      </c>
      <c r="C931" s="132">
        <v>0</v>
      </c>
      <c r="D931" s="132">
        <v>0</v>
      </c>
      <c r="E931" s="149" t="e">
        <f t="shared" si="17"/>
        <v>#DIV/0!</v>
      </c>
    </row>
    <row r="932" spans="1:5" ht="16.5" customHeight="1">
      <c r="A932" s="111">
        <v>2130550</v>
      </c>
      <c r="B932" s="111" t="s">
        <v>128</v>
      </c>
      <c r="C932" s="132">
        <v>30</v>
      </c>
      <c r="D932" s="132">
        <v>219</v>
      </c>
      <c r="E932" s="149">
        <f t="shared" si="17"/>
        <v>13.698630136986301</v>
      </c>
    </row>
    <row r="933" spans="1:5" ht="16.5" customHeight="1">
      <c r="A933" s="111">
        <v>2130599</v>
      </c>
      <c r="B933" s="111" t="s">
        <v>819</v>
      </c>
      <c r="C933" s="132">
        <v>97156</v>
      </c>
      <c r="D933" s="132">
        <v>124721</v>
      </c>
      <c r="E933" s="149">
        <f t="shared" si="17"/>
        <v>77.89866983106293</v>
      </c>
    </row>
    <row r="934" spans="1:5" ht="16.5" customHeight="1">
      <c r="A934" s="111">
        <v>21307</v>
      </c>
      <c r="B934" s="110" t="s">
        <v>820</v>
      </c>
      <c r="C934" s="132">
        <f>SUM(C935:C940)</f>
        <v>91947</v>
      </c>
      <c r="D934" s="132">
        <v>88780</v>
      </c>
      <c r="E934" s="149">
        <f t="shared" si="17"/>
        <v>103.56724487497185</v>
      </c>
    </row>
    <row r="935" spans="1:5" ht="16.5" customHeight="1">
      <c r="A935" s="111">
        <v>2130701</v>
      </c>
      <c r="B935" s="111" t="s">
        <v>821</v>
      </c>
      <c r="C935" s="132">
        <v>6716</v>
      </c>
      <c r="D935" s="132">
        <v>6615</v>
      </c>
      <c r="E935" s="149">
        <f t="shared" si="17"/>
        <v>101.52683295540439</v>
      </c>
    </row>
    <row r="936" spans="1:5" ht="16.5" customHeight="1">
      <c r="A936" s="111">
        <v>2130704</v>
      </c>
      <c r="B936" s="111" t="s">
        <v>822</v>
      </c>
      <c r="C936" s="132">
        <v>433</v>
      </c>
      <c r="D936" s="132">
        <v>387</v>
      </c>
      <c r="E936" s="149">
        <f t="shared" si="17"/>
        <v>111.88630490956074</v>
      </c>
    </row>
    <row r="937" spans="1:5" ht="16.5" customHeight="1">
      <c r="A937" s="111">
        <v>2130705</v>
      </c>
      <c r="B937" s="111" t="s">
        <v>823</v>
      </c>
      <c r="C937" s="132">
        <v>70859</v>
      </c>
      <c r="D937" s="132">
        <v>66851</v>
      </c>
      <c r="E937" s="149">
        <f t="shared" si="17"/>
        <v>105.99542265635517</v>
      </c>
    </row>
    <row r="938" spans="1:5" ht="16.5" customHeight="1">
      <c r="A938" s="111">
        <v>2130706</v>
      </c>
      <c r="B938" s="111" t="s">
        <v>824</v>
      </c>
      <c r="C938" s="132">
        <v>2902</v>
      </c>
      <c r="D938" s="132">
        <v>4077</v>
      </c>
      <c r="E938" s="149">
        <f t="shared" si="17"/>
        <v>71.17978906058376</v>
      </c>
    </row>
    <row r="939" spans="1:5" ht="16.5" customHeight="1">
      <c r="A939" s="111">
        <v>2130707</v>
      </c>
      <c r="B939" s="111" t="s">
        <v>825</v>
      </c>
      <c r="C939" s="132">
        <v>3397</v>
      </c>
      <c r="D939" s="132">
        <v>1440</v>
      </c>
      <c r="E939" s="149">
        <f t="shared" si="17"/>
        <v>235.9027777777778</v>
      </c>
    </row>
    <row r="940" spans="1:5" ht="16.5" customHeight="1">
      <c r="A940" s="111">
        <v>2130799</v>
      </c>
      <c r="B940" s="111" t="s">
        <v>826</v>
      </c>
      <c r="C940" s="132">
        <v>7640</v>
      </c>
      <c r="D940" s="132">
        <v>9410</v>
      </c>
      <c r="E940" s="149">
        <f t="shared" si="17"/>
        <v>81.19022316684378</v>
      </c>
    </row>
    <row r="941" spans="1:5" ht="16.5" customHeight="1">
      <c r="A941" s="111">
        <v>21308</v>
      </c>
      <c r="B941" s="110" t="s">
        <v>827</v>
      </c>
      <c r="C941" s="132">
        <f>SUM(C942:C946)</f>
        <v>36156</v>
      </c>
      <c r="D941" s="132">
        <v>41273</v>
      </c>
      <c r="E941" s="149">
        <f t="shared" si="17"/>
        <v>87.60206430353983</v>
      </c>
    </row>
    <row r="942" spans="1:5" ht="16.5" customHeight="1">
      <c r="A942" s="111">
        <v>2130801</v>
      </c>
      <c r="B942" s="111" t="s">
        <v>828</v>
      </c>
      <c r="C942" s="132">
        <v>503</v>
      </c>
      <c r="D942" s="132">
        <v>3717</v>
      </c>
      <c r="E942" s="149">
        <f t="shared" si="17"/>
        <v>13.53241861716438</v>
      </c>
    </row>
    <row r="943" spans="1:5" ht="16.5" customHeight="1">
      <c r="A943" s="111">
        <v>2130803</v>
      </c>
      <c r="B943" s="111" t="s">
        <v>829</v>
      </c>
      <c r="C943" s="132">
        <v>23604</v>
      </c>
      <c r="D943" s="132">
        <v>27998</v>
      </c>
      <c r="E943" s="149">
        <f t="shared" si="17"/>
        <v>84.3060218587042</v>
      </c>
    </row>
    <row r="944" spans="1:5" ht="16.5" customHeight="1">
      <c r="A944" s="111">
        <v>2130804</v>
      </c>
      <c r="B944" s="111" t="s">
        <v>830</v>
      </c>
      <c r="C944" s="132">
        <v>6681</v>
      </c>
      <c r="D944" s="132">
        <v>6251</v>
      </c>
      <c r="E944" s="149">
        <f t="shared" si="17"/>
        <v>106.87889937609982</v>
      </c>
    </row>
    <row r="945" spans="1:5" ht="16.5" customHeight="1">
      <c r="A945" s="111">
        <v>2130805</v>
      </c>
      <c r="B945" s="111" t="s">
        <v>831</v>
      </c>
      <c r="C945" s="132">
        <v>0</v>
      </c>
      <c r="D945" s="132">
        <v>0</v>
      </c>
      <c r="E945" s="149" t="e">
        <f t="shared" si="17"/>
        <v>#DIV/0!</v>
      </c>
    </row>
    <row r="946" spans="1:5" ht="16.5" customHeight="1">
      <c r="A946" s="111">
        <v>2130899</v>
      </c>
      <c r="B946" s="111" t="s">
        <v>832</v>
      </c>
      <c r="C946" s="132">
        <v>5368</v>
      </c>
      <c r="D946" s="132">
        <v>3307</v>
      </c>
      <c r="E946" s="149">
        <f t="shared" si="17"/>
        <v>162.3223465376474</v>
      </c>
    </row>
    <row r="947" spans="1:5" ht="16.5" customHeight="1">
      <c r="A947" s="111">
        <v>21309</v>
      </c>
      <c r="B947" s="110" t="s">
        <v>833</v>
      </c>
      <c r="C947" s="132">
        <f>SUM(C948:C949)</f>
        <v>18958</v>
      </c>
      <c r="D947" s="132">
        <v>15229</v>
      </c>
      <c r="E947" s="149">
        <f t="shared" si="17"/>
        <v>124.48617768730712</v>
      </c>
    </row>
    <row r="948" spans="1:5" ht="16.5" customHeight="1">
      <c r="A948" s="111">
        <v>2130901</v>
      </c>
      <c r="B948" s="111" t="s">
        <v>834</v>
      </c>
      <c r="C948" s="132">
        <v>0</v>
      </c>
      <c r="D948" s="132">
        <v>30</v>
      </c>
      <c r="E948" s="149">
        <f t="shared" si="17"/>
        <v>0</v>
      </c>
    </row>
    <row r="949" spans="1:5" ht="16.5" customHeight="1">
      <c r="A949" s="111">
        <v>2130999</v>
      </c>
      <c r="B949" s="111" t="s">
        <v>835</v>
      </c>
      <c r="C949" s="132">
        <v>18958</v>
      </c>
      <c r="D949" s="132">
        <v>15199</v>
      </c>
      <c r="E949" s="149">
        <f t="shared" si="17"/>
        <v>124.7318902559379</v>
      </c>
    </row>
    <row r="950" spans="1:5" ht="16.5" customHeight="1">
      <c r="A950" s="111">
        <v>21399</v>
      </c>
      <c r="B950" s="110" t="s">
        <v>836</v>
      </c>
      <c r="C950" s="132">
        <f>C951+C952</f>
        <v>38277</v>
      </c>
      <c r="D950" s="132">
        <v>48904</v>
      </c>
      <c r="E950" s="149">
        <f t="shared" si="17"/>
        <v>78.26967119254049</v>
      </c>
    </row>
    <row r="951" spans="1:5" ht="16.5" customHeight="1">
      <c r="A951" s="111">
        <v>2139901</v>
      </c>
      <c r="B951" s="111" t="s">
        <v>837</v>
      </c>
      <c r="C951" s="132">
        <v>0</v>
      </c>
      <c r="D951" s="132">
        <v>167</v>
      </c>
      <c r="E951" s="149">
        <f t="shared" si="17"/>
        <v>0</v>
      </c>
    </row>
    <row r="952" spans="1:5" ht="16.5" customHeight="1">
      <c r="A952" s="111">
        <v>2139999</v>
      </c>
      <c r="B952" s="111" t="s">
        <v>838</v>
      </c>
      <c r="C952" s="132">
        <v>38277</v>
      </c>
      <c r="D952" s="132">
        <v>48737</v>
      </c>
      <c r="E952" s="149">
        <f t="shared" si="17"/>
        <v>78.53786650799186</v>
      </c>
    </row>
    <row r="953" spans="1:5" ht="16.5" customHeight="1">
      <c r="A953" s="111">
        <v>214</v>
      </c>
      <c r="B953" s="110" t="s">
        <v>839</v>
      </c>
      <c r="C953" s="132">
        <v>195013</v>
      </c>
      <c r="D953" s="132">
        <v>182757</v>
      </c>
      <c r="E953" s="149">
        <f t="shared" si="17"/>
        <v>106.70617267738034</v>
      </c>
    </row>
    <row r="954" spans="1:5" ht="16.5" customHeight="1">
      <c r="A954" s="111">
        <v>21401</v>
      </c>
      <c r="B954" s="110" t="s">
        <v>840</v>
      </c>
      <c r="C954" s="132">
        <f>SUM(C955:C975)</f>
        <v>149541</v>
      </c>
      <c r="D954" s="132">
        <v>143900</v>
      </c>
      <c r="E954" s="149">
        <f t="shared" si="17"/>
        <v>103.92008339124392</v>
      </c>
    </row>
    <row r="955" spans="1:5" ht="16.5" customHeight="1">
      <c r="A955" s="111">
        <v>2140101</v>
      </c>
      <c r="B955" s="111" t="s">
        <v>119</v>
      </c>
      <c r="C955" s="132">
        <v>24125</v>
      </c>
      <c r="D955" s="132">
        <v>19131</v>
      </c>
      <c r="E955" s="149">
        <f t="shared" si="17"/>
        <v>126.10422873869635</v>
      </c>
    </row>
    <row r="956" spans="1:5" ht="16.5" customHeight="1">
      <c r="A956" s="111">
        <v>2140102</v>
      </c>
      <c r="B956" s="111" t="s">
        <v>120</v>
      </c>
      <c r="C956" s="132">
        <v>9351</v>
      </c>
      <c r="D956" s="132">
        <v>9353</v>
      </c>
      <c r="E956" s="149">
        <f t="shared" si="17"/>
        <v>99.97861648668876</v>
      </c>
    </row>
    <row r="957" spans="1:5" ht="16.5" customHeight="1">
      <c r="A957" s="111">
        <v>2140103</v>
      </c>
      <c r="B957" s="111" t="s">
        <v>121</v>
      </c>
      <c r="C957" s="132">
        <v>20</v>
      </c>
      <c r="D957" s="132">
        <v>5</v>
      </c>
      <c r="E957" s="149">
        <f t="shared" si="17"/>
        <v>400</v>
      </c>
    </row>
    <row r="958" spans="1:5" ht="16.5" customHeight="1">
      <c r="A958" s="111">
        <v>2140104</v>
      </c>
      <c r="B958" s="111" t="s">
        <v>841</v>
      </c>
      <c r="C958" s="132">
        <v>42269</v>
      </c>
      <c r="D958" s="132">
        <v>36455</v>
      </c>
      <c r="E958" s="149">
        <f t="shared" si="17"/>
        <v>115.94842957070361</v>
      </c>
    </row>
    <row r="959" spans="1:5" ht="16.5" customHeight="1">
      <c r="A959" s="111">
        <v>2140106</v>
      </c>
      <c r="B959" s="111" t="s">
        <v>842</v>
      </c>
      <c r="C959" s="132">
        <v>37615</v>
      </c>
      <c r="D959" s="132">
        <v>29532</v>
      </c>
      <c r="E959" s="149">
        <f t="shared" si="17"/>
        <v>127.37031017201679</v>
      </c>
    </row>
    <row r="960" spans="1:5" ht="16.5" customHeight="1">
      <c r="A960" s="111">
        <v>2140109</v>
      </c>
      <c r="B960" s="111" t="s">
        <v>843</v>
      </c>
      <c r="C960" s="132">
        <v>109</v>
      </c>
      <c r="D960" s="132">
        <v>27</v>
      </c>
      <c r="E960" s="149">
        <f t="shared" si="17"/>
        <v>403.7037037037037</v>
      </c>
    </row>
    <row r="961" spans="1:5" ht="16.5" customHeight="1">
      <c r="A961" s="111">
        <v>2140110</v>
      </c>
      <c r="B961" s="111" t="s">
        <v>844</v>
      </c>
      <c r="C961" s="132">
        <v>1274</v>
      </c>
      <c r="D961" s="132">
        <v>3229</v>
      </c>
      <c r="E961" s="149">
        <f t="shared" si="17"/>
        <v>39.45493960978631</v>
      </c>
    </row>
    <row r="962" spans="1:5" ht="16.5" customHeight="1">
      <c r="A962" s="111">
        <v>2140111</v>
      </c>
      <c r="B962" s="111" t="s">
        <v>845</v>
      </c>
      <c r="C962" s="132">
        <v>0</v>
      </c>
      <c r="D962" s="132">
        <v>0</v>
      </c>
      <c r="E962" s="149" t="e">
        <f t="shared" si="17"/>
        <v>#DIV/0!</v>
      </c>
    </row>
    <row r="963" spans="1:5" ht="16.5" customHeight="1">
      <c r="A963" s="111">
        <v>2140112</v>
      </c>
      <c r="B963" s="111" t="s">
        <v>846</v>
      </c>
      <c r="C963" s="132">
        <v>6720</v>
      </c>
      <c r="D963" s="132">
        <v>5965</v>
      </c>
      <c r="E963" s="149">
        <f aca="true" t="shared" si="18" ref="E963:E974">C963/D963*100</f>
        <v>112.6571668063705</v>
      </c>
    </row>
    <row r="964" spans="1:5" ht="16.5" customHeight="1">
      <c r="A964" s="111">
        <v>2140114</v>
      </c>
      <c r="B964" s="111" t="s">
        <v>847</v>
      </c>
      <c r="C964" s="132">
        <v>11</v>
      </c>
      <c r="D964" s="132">
        <v>0</v>
      </c>
      <c r="E964" s="149" t="e">
        <f t="shared" si="18"/>
        <v>#DIV/0!</v>
      </c>
    </row>
    <row r="965" spans="1:5" ht="16.5" customHeight="1">
      <c r="A965" s="111">
        <v>2140122</v>
      </c>
      <c r="B965" s="111" t="s">
        <v>848</v>
      </c>
      <c r="C965" s="132">
        <v>3</v>
      </c>
      <c r="D965" s="132">
        <v>0</v>
      </c>
      <c r="E965" s="149" t="e">
        <f t="shared" si="18"/>
        <v>#DIV/0!</v>
      </c>
    </row>
    <row r="966" spans="1:5" ht="16.5" customHeight="1">
      <c r="A966" s="111">
        <v>2140123</v>
      </c>
      <c r="B966" s="111" t="s">
        <v>849</v>
      </c>
      <c r="C966" s="132">
        <v>36</v>
      </c>
      <c r="D966" s="132">
        <v>0</v>
      </c>
      <c r="E966" s="149" t="e">
        <f t="shared" si="18"/>
        <v>#DIV/0!</v>
      </c>
    </row>
    <row r="967" spans="1:5" ht="16.5" customHeight="1">
      <c r="A967" s="111">
        <v>2140127</v>
      </c>
      <c r="B967" s="111" t="s">
        <v>850</v>
      </c>
      <c r="C967" s="132">
        <v>0</v>
      </c>
      <c r="D967" s="132">
        <v>0</v>
      </c>
      <c r="E967" s="149" t="e">
        <f t="shared" si="18"/>
        <v>#DIV/0!</v>
      </c>
    </row>
    <row r="968" spans="1:5" ht="16.5" customHeight="1">
      <c r="A968" s="111">
        <v>2140128</v>
      </c>
      <c r="B968" s="111" t="s">
        <v>851</v>
      </c>
      <c r="C968" s="132">
        <v>3</v>
      </c>
      <c r="D968" s="132">
        <v>0</v>
      </c>
      <c r="E968" s="149" t="e">
        <f t="shared" si="18"/>
        <v>#DIV/0!</v>
      </c>
    </row>
    <row r="969" spans="1:5" ht="16.5" customHeight="1">
      <c r="A969" s="111">
        <v>2140129</v>
      </c>
      <c r="B969" s="111" t="s">
        <v>852</v>
      </c>
      <c r="C969" s="132">
        <v>0</v>
      </c>
      <c r="D969" s="132">
        <v>37</v>
      </c>
      <c r="E969" s="149">
        <f t="shared" si="18"/>
        <v>0</v>
      </c>
    </row>
    <row r="970" spans="1:5" ht="16.5" customHeight="1">
      <c r="A970" s="111">
        <v>2140130</v>
      </c>
      <c r="B970" s="111" t="s">
        <v>853</v>
      </c>
      <c r="C970" s="132">
        <v>0</v>
      </c>
      <c r="D970" s="132">
        <v>0</v>
      </c>
      <c r="E970" s="149" t="e">
        <f t="shared" si="18"/>
        <v>#DIV/0!</v>
      </c>
    </row>
    <row r="971" spans="1:5" ht="16.5" customHeight="1">
      <c r="A971" s="111">
        <v>2140131</v>
      </c>
      <c r="B971" s="111" t="s">
        <v>854</v>
      </c>
      <c r="C971" s="132">
        <v>1071</v>
      </c>
      <c r="D971" s="132">
        <v>1260</v>
      </c>
      <c r="E971" s="149">
        <f t="shared" si="18"/>
        <v>85</v>
      </c>
    </row>
    <row r="972" spans="1:5" ht="16.5" customHeight="1">
      <c r="A972" s="111">
        <v>2140133</v>
      </c>
      <c r="B972" s="111" t="s">
        <v>855</v>
      </c>
      <c r="C972" s="132">
        <v>0</v>
      </c>
      <c r="D972" s="132">
        <v>0</v>
      </c>
      <c r="E972" s="149" t="e">
        <f t="shared" si="18"/>
        <v>#DIV/0!</v>
      </c>
    </row>
    <row r="973" spans="1:5" ht="16.5" customHeight="1">
      <c r="A973" s="111">
        <v>2140136</v>
      </c>
      <c r="B973" s="111" t="s">
        <v>856</v>
      </c>
      <c r="C973" s="132">
        <v>142</v>
      </c>
      <c r="D973" s="132">
        <v>316</v>
      </c>
      <c r="E973" s="149">
        <f t="shared" si="18"/>
        <v>44.936708860759495</v>
      </c>
    </row>
    <row r="974" spans="1:5" ht="16.5" customHeight="1">
      <c r="A974" s="111">
        <v>2140138</v>
      </c>
      <c r="B974" s="111" t="s">
        <v>857</v>
      </c>
      <c r="C974" s="132">
        <v>0</v>
      </c>
      <c r="D974" s="132">
        <v>0</v>
      </c>
      <c r="E974" s="149" t="e">
        <f t="shared" si="18"/>
        <v>#DIV/0!</v>
      </c>
    </row>
    <row r="975" spans="1:5" ht="16.5" customHeight="1">
      <c r="A975" s="111">
        <v>2140199</v>
      </c>
      <c r="B975" s="111" t="s">
        <v>858</v>
      </c>
      <c r="C975" s="132">
        <v>26792</v>
      </c>
      <c r="D975" s="132">
        <v>38584</v>
      </c>
      <c r="E975" s="149">
        <f aca="true" t="shared" si="19" ref="E975:E1024">C975/D975*100</f>
        <v>69.43810906075058</v>
      </c>
    </row>
    <row r="976" spans="1:5" ht="16.5" customHeight="1">
      <c r="A976" s="111">
        <v>21402</v>
      </c>
      <c r="B976" s="110" t="s">
        <v>859</v>
      </c>
      <c r="C976" s="132">
        <f>SUM(C977:C985)</f>
        <v>2811</v>
      </c>
      <c r="D976" s="132">
        <v>1609</v>
      </c>
      <c r="E976" s="149">
        <f t="shared" si="19"/>
        <v>174.70478558110628</v>
      </c>
    </row>
    <row r="977" spans="1:5" ht="16.5" customHeight="1">
      <c r="A977" s="111">
        <v>2140201</v>
      </c>
      <c r="B977" s="111" t="s">
        <v>119</v>
      </c>
      <c r="C977" s="132">
        <v>10</v>
      </c>
      <c r="D977" s="132">
        <v>93</v>
      </c>
      <c r="E977" s="149">
        <f t="shared" si="19"/>
        <v>10.75268817204301</v>
      </c>
    </row>
    <row r="978" spans="1:5" ht="16.5" customHeight="1">
      <c r="A978" s="111">
        <v>2140202</v>
      </c>
      <c r="B978" s="111" t="s">
        <v>120</v>
      </c>
      <c r="C978" s="132">
        <v>30</v>
      </c>
      <c r="D978" s="132">
        <v>100</v>
      </c>
      <c r="E978" s="149">
        <f t="shared" si="19"/>
        <v>30</v>
      </c>
    </row>
    <row r="979" spans="1:5" ht="16.5" customHeight="1">
      <c r="A979" s="111">
        <v>2140203</v>
      </c>
      <c r="B979" s="111" t="s">
        <v>121</v>
      </c>
      <c r="C979" s="132">
        <v>0</v>
      </c>
      <c r="D979" s="132">
        <v>0</v>
      </c>
      <c r="E979" s="149" t="e">
        <f t="shared" si="19"/>
        <v>#DIV/0!</v>
      </c>
    </row>
    <row r="980" spans="1:5" ht="16.5" customHeight="1">
      <c r="A980" s="111">
        <v>2140204</v>
      </c>
      <c r="B980" s="111" t="s">
        <v>860</v>
      </c>
      <c r="C980" s="132">
        <v>0</v>
      </c>
      <c r="D980" s="132">
        <v>0</v>
      </c>
      <c r="E980" s="149" t="e">
        <f t="shared" si="19"/>
        <v>#DIV/0!</v>
      </c>
    </row>
    <row r="981" spans="1:5" ht="16.5" customHeight="1">
      <c r="A981" s="111">
        <v>2140205</v>
      </c>
      <c r="B981" s="111" t="s">
        <v>861</v>
      </c>
      <c r="C981" s="132">
        <v>0</v>
      </c>
      <c r="D981" s="132">
        <v>0</v>
      </c>
      <c r="E981" s="149" t="e">
        <f t="shared" si="19"/>
        <v>#DIV/0!</v>
      </c>
    </row>
    <row r="982" spans="1:5" ht="16.5" customHeight="1">
      <c r="A982" s="111">
        <v>2140206</v>
      </c>
      <c r="B982" s="111" t="s">
        <v>862</v>
      </c>
      <c r="C982" s="132">
        <v>1</v>
      </c>
      <c r="D982" s="132">
        <v>34</v>
      </c>
      <c r="E982" s="149">
        <f t="shared" si="19"/>
        <v>2.941176470588235</v>
      </c>
    </row>
    <row r="983" spans="1:5" ht="16.5" customHeight="1">
      <c r="A983" s="111">
        <v>2140207</v>
      </c>
      <c r="B983" s="111" t="s">
        <v>863</v>
      </c>
      <c r="C983" s="132">
        <v>0</v>
      </c>
      <c r="D983" s="132">
        <v>0</v>
      </c>
      <c r="E983" s="149" t="e">
        <f t="shared" si="19"/>
        <v>#DIV/0!</v>
      </c>
    </row>
    <row r="984" spans="1:5" ht="16.5" customHeight="1">
      <c r="A984" s="111">
        <v>2140208</v>
      </c>
      <c r="B984" s="111" t="s">
        <v>864</v>
      </c>
      <c r="C984" s="132">
        <v>0</v>
      </c>
      <c r="D984" s="132">
        <v>0</v>
      </c>
      <c r="E984" s="149" t="e">
        <f t="shared" si="19"/>
        <v>#DIV/0!</v>
      </c>
    </row>
    <row r="985" spans="1:5" ht="16.5" customHeight="1">
      <c r="A985" s="111">
        <v>2140299</v>
      </c>
      <c r="B985" s="111" t="s">
        <v>865</v>
      </c>
      <c r="C985" s="132">
        <v>2770</v>
      </c>
      <c r="D985" s="132">
        <v>1382</v>
      </c>
      <c r="E985" s="149">
        <f t="shared" si="19"/>
        <v>200.43415340086833</v>
      </c>
    </row>
    <row r="986" spans="1:5" ht="16.5" customHeight="1">
      <c r="A986" s="111">
        <v>21403</v>
      </c>
      <c r="B986" s="110" t="s">
        <v>866</v>
      </c>
      <c r="C986" s="132">
        <f>SUM(C987:C995)</f>
        <v>1027</v>
      </c>
      <c r="D986" s="132">
        <v>3000</v>
      </c>
      <c r="E986" s="149">
        <f t="shared" si="19"/>
        <v>34.233333333333334</v>
      </c>
    </row>
    <row r="987" spans="1:5" ht="16.5" customHeight="1">
      <c r="A987" s="111">
        <v>2140301</v>
      </c>
      <c r="B987" s="111" t="s">
        <v>119</v>
      </c>
      <c r="C987" s="132">
        <v>0</v>
      </c>
      <c r="D987" s="132">
        <v>0</v>
      </c>
      <c r="E987" s="149" t="e">
        <f t="shared" si="19"/>
        <v>#DIV/0!</v>
      </c>
    </row>
    <row r="988" spans="1:5" ht="16.5" customHeight="1">
      <c r="A988" s="111">
        <v>2140302</v>
      </c>
      <c r="B988" s="111" t="s">
        <v>120</v>
      </c>
      <c r="C988" s="132">
        <v>0</v>
      </c>
      <c r="D988" s="132">
        <v>0</v>
      </c>
      <c r="E988" s="149" t="e">
        <f t="shared" si="19"/>
        <v>#DIV/0!</v>
      </c>
    </row>
    <row r="989" spans="1:5" ht="16.5" customHeight="1">
      <c r="A989" s="111">
        <v>2140303</v>
      </c>
      <c r="B989" s="111" t="s">
        <v>121</v>
      </c>
      <c r="C989" s="132">
        <v>0</v>
      </c>
      <c r="D989" s="132">
        <v>0</v>
      </c>
      <c r="E989" s="149" t="e">
        <f t="shared" si="19"/>
        <v>#DIV/0!</v>
      </c>
    </row>
    <row r="990" spans="1:5" ht="16.5" customHeight="1">
      <c r="A990" s="111">
        <v>2140304</v>
      </c>
      <c r="B990" s="111" t="s">
        <v>867</v>
      </c>
      <c r="C990" s="132">
        <v>0</v>
      </c>
      <c r="D990" s="132">
        <v>0</v>
      </c>
      <c r="E990" s="149" t="e">
        <f t="shared" si="19"/>
        <v>#DIV/0!</v>
      </c>
    </row>
    <row r="991" spans="1:5" ht="16.5" customHeight="1">
      <c r="A991" s="111">
        <v>2140305</v>
      </c>
      <c r="B991" s="111" t="s">
        <v>868</v>
      </c>
      <c r="C991" s="132">
        <v>0</v>
      </c>
      <c r="D991" s="132">
        <v>0</v>
      </c>
      <c r="E991" s="149" t="e">
        <f t="shared" si="19"/>
        <v>#DIV/0!</v>
      </c>
    </row>
    <row r="992" spans="1:5" ht="16.5" customHeight="1">
      <c r="A992" s="111">
        <v>2140306</v>
      </c>
      <c r="B992" s="111" t="s">
        <v>869</v>
      </c>
      <c r="C992" s="132">
        <v>0</v>
      </c>
      <c r="D992" s="132">
        <v>0</v>
      </c>
      <c r="E992" s="149" t="e">
        <f t="shared" si="19"/>
        <v>#DIV/0!</v>
      </c>
    </row>
    <row r="993" spans="1:5" ht="16.5" customHeight="1">
      <c r="A993" s="111">
        <v>2140307</v>
      </c>
      <c r="B993" s="111" t="s">
        <v>870</v>
      </c>
      <c r="C993" s="132">
        <v>0</v>
      </c>
      <c r="D993" s="132">
        <v>0</v>
      </c>
      <c r="E993" s="149" t="e">
        <f t="shared" si="19"/>
        <v>#DIV/0!</v>
      </c>
    </row>
    <row r="994" spans="1:5" ht="16.5" customHeight="1">
      <c r="A994" s="111">
        <v>2140308</v>
      </c>
      <c r="B994" s="111" t="s">
        <v>871</v>
      </c>
      <c r="C994" s="132">
        <v>0</v>
      </c>
      <c r="D994" s="132">
        <v>0</v>
      </c>
      <c r="E994" s="149" t="e">
        <f t="shared" si="19"/>
        <v>#DIV/0!</v>
      </c>
    </row>
    <row r="995" spans="1:5" ht="16.5" customHeight="1">
      <c r="A995" s="111">
        <v>2140399</v>
      </c>
      <c r="B995" s="111" t="s">
        <v>872</v>
      </c>
      <c r="C995" s="132">
        <v>1027</v>
      </c>
      <c r="D995" s="132">
        <v>3000</v>
      </c>
      <c r="E995" s="149">
        <f t="shared" si="19"/>
        <v>34.233333333333334</v>
      </c>
    </row>
    <row r="996" spans="1:5" ht="16.5" customHeight="1">
      <c r="A996" s="111">
        <v>21404</v>
      </c>
      <c r="B996" s="111" t="s">
        <v>873</v>
      </c>
      <c r="C996" s="121"/>
      <c r="D996" s="132">
        <v>5418</v>
      </c>
      <c r="E996" s="149">
        <f t="shared" si="19"/>
        <v>0</v>
      </c>
    </row>
    <row r="997" spans="1:5" ht="16.5" customHeight="1">
      <c r="A997" s="111">
        <v>2140401</v>
      </c>
      <c r="B997" s="111" t="s">
        <v>874</v>
      </c>
      <c r="C997" s="121"/>
      <c r="D997" s="132">
        <v>582</v>
      </c>
      <c r="E997" s="149">
        <f t="shared" si="19"/>
        <v>0</v>
      </c>
    </row>
    <row r="998" spans="1:5" ht="16.5" customHeight="1">
      <c r="A998" s="111">
        <v>2140402</v>
      </c>
      <c r="B998" s="111" t="s">
        <v>875</v>
      </c>
      <c r="C998" s="121"/>
      <c r="D998" s="132">
        <v>1639</v>
      </c>
      <c r="E998" s="149">
        <f t="shared" si="19"/>
        <v>0</v>
      </c>
    </row>
    <row r="999" spans="1:5" ht="16.5" customHeight="1">
      <c r="A999" s="111">
        <v>2140403</v>
      </c>
      <c r="B999" s="111" t="s">
        <v>876</v>
      </c>
      <c r="C999" s="121"/>
      <c r="D999" s="132">
        <v>198</v>
      </c>
      <c r="E999" s="149">
        <f t="shared" si="19"/>
        <v>0</v>
      </c>
    </row>
    <row r="1000" spans="1:5" ht="16.5" customHeight="1">
      <c r="A1000" s="111">
        <v>2140499</v>
      </c>
      <c r="B1000" s="111" t="s">
        <v>877</v>
      </c>
      <c r="C1000" s="121"/>
      <c r="D1000" s="132">
        <v>2999</v>
      </c>
      <c r="E1000" s="149">
        <f t="shared" si="19"/>
        <v>0</v>
      </c>
    </row>
    <row r="1001" spans="1:5" ht="16.5" customHeight="1">
      <c r="A1001" s="111">
        <v>21405</v>
      </c>
      <c r="B1001" s="110" t="s">
        <v>878</v>
      </c>
      <c r="C1001" s="132">
        <f>SUM(C1002:C1007)</f>
        <v>30</v>
      </c>
      <c r="D1001" s="132">
        <v>35</v>
      </c>
      <c r="E1001" s="149">
        <f t="shared" si="19"/>
        <v>85.71428571428571</v>
      </c>
    </row>
    <row r="1002" spans="1:5" ht="16.5" customHeight="1">
      <c r="A1002" s="111">
        <v>2140501</v>
      </c>
      <c r="B1002" s="111" t="s">
        <v>119</v>
      </c>
      <c r="C1002" s="132">
        <v>0</v>
      </c>
      <c r="D1002" s="132">
        <v>0</v>
      </c>
      <c r="E1002" s="149" t="e">
        <f t="shared" si="19"/>
        <v>#DIV/0!</v>
      </c>
    </row>
    <row r="1003" spans="1:5" ht="16.5" customHeight="1">
      <c r="A1003" s="111">
        <v>2140502</v>
      </c>
      <c r="B1003" s="111" t="s">
        <v>120</v>
      </c>
      <c r="C1003" s="132">
        <v>30</v>
      </c>
      <c r="D1003" s="132">
        <v>0</v>
      </c>
      <c r="E1003" s="149" t="e">
        <f t="shared" si="19"/>
        <v>#DIV/0!</v>
      </c>
    </row>
    <row r="1004" spans="1:5" ht="16.5" customHeight="1">
      <c r="A1004" s="111">
        <v>2140503</v>
      </c>
      <c r="B1004" s="111" t="s">
        <v>121</v>
      </c>
      <c r="C1004" s="132">
        <v>0</v>
      </c>
      <c r="D1004" s="132">
        <v>0</v>
      </c>
      <c r="E1004" s="149" t="e">
        <f t="shared" si="19"/>
        <v>#DIV/0!</v>
      </c>
    </row>
    <row r="1005" spans="1:5" ht="16.5" customHeight="1">
      <c r="A1005" s="111">
        <v>2140504</v>
      </c>
      <c r="B1005" s="111" t="s">
        <v>864</v>
      </c>
      <c r="C1005" s="132">
        <v>0</v>
      </c>
      <c r="D1005" s="132">
        <v>0</v>
      </c>
      <c r="E1005" s="149" t="e">
        <f t="shared" si="19"/>
        <v>#DIV/0!</v>
      </c>
    </row>
    <row r="1006" spans="1:5" ht="16.5" customHeight="1">
      <c r="A1006" s="111">
        <v>2140505</v>
      </c>
      <c r="B1006" s="111" t="s">
        <v>879</v>
      </c>
      <c r="C1006" s="132">
        <v>0</v>
      </c>
      <c r="D1006" s="132">
        <v>0</v>
      </c>
      <c r="E1006" s="149" t="e">
        <f t="shared" si="19"/>
        <v>#DIV/0!</v>
      </c>
    </row>
    <row r="1007" spans="1:5" ht="16.5" customHeight="1">
      <c r="A1007" s="111">
        <v>2140599</v>
      </c>
      <c r="B1007" s="111" t="s">
        <v>880</v>
      </c>
      <c r="C1007" s="132">
        <v>0</v>
      </c>
      <c r="D1007" s="132">
        <v>35</v>
      </c>
      <c r="E1007" s="149">
        <f t="shared" si="19"/>
        <v>0</v>
      </c>
    </row>
    <row r="1008" spans="1:5" ht="16.5" customHeight="1">
      <c r="A1008" s="111">
        <v>21406</v>
      </c>
      <c r="B1008" s="110" t="s">
        <v>881</v>
      </c>
      <c r="C1008" s="132">
        <f>SUM(C1009:C1012)</f>
        <v>21814</v>
      </c>
      <c r="D1008" s="132">
        <v>23592</v>
      </c>
      <c r="E1008" s="149">
        <f t="shared" si="19"/>
        <v>92.46354696507291</v>
      </c>
    </row>
    <row r="1009" spans="1:5" ht="16.5" customHeight="1">
      <c r="A1009" s="111">
        <v>2140601</v>
      </c>
      <c r="B1009" s="111" t="s">
        <v>882</v>
      </c>
      <c r="C1009" s="132">
        <v>10974</v>
      </c>
      <c r="D1009" s="132">
        <v>23148</v>
      </c>
      <c r="E1009" s="149">
        <f t="shared" si="19"/>
        <v>47.40798341109383</v>
      </c>
    </row>
    <row r="1010" spans="1:5" ht="16.5" customHeight="1">
      <c r="A1010" s="111">
        <v>2140602</v>
      </c>
      <c r="B1010" s="111" t="s">
        <v>883</v>
      </c>
      <c r="C1010" s="132">
        <v>8545</v>
      </c>
      <c r="D1010" s="132">
        <v>444</v>
      </c>
      <c r="E1010" s="149">
        <f t="shared" si="19"/>
        <v>1924.5495495495497</v>
      </c>
    </row>
    <row r="1011" spans="1:5" ht="16.5" customHeight="1">
      <c r="A1011" s="111">
        <v>2140603</v>
      </c>
      <c r="B1011" s="111" t="s">
        <v>884</v>
      </c>
      <c r="C1011" s="132">
        <v>0</v>
      </c>
      <c r="D1011" s="132">
        <v>0</v>
      </c>
      <c r="E1011" s="149" t="e">
        <f t="shared" si="19"/>
        <v>#DIV/0!</v>
      </c>
    </row>
    <row r="1012" spans="1:5" ht="16.5" customHeight="1">
      <c r="A1012" s="111">
        <v>2140699</v>
      </c>
      <c r="B1012" s="111" t="s">
        <v>885</v>
      </c>
      <c r="C1012" s="132">
        <v>2295</v>
      </c>
      <c r="D1012" s="132">
        <v>0</v>
      </c>
      <c r="E1012" s="149" t="e">
        <f t="shared" si="19"/>
        <v>#DIV/0!</v>
      </c>
    </row>
    <row r="1013" spans="1:5" ht="16.5" customHeight="1">
      <c r="A1013" s="111">
        <v>21499</v>
      </c>
      <c r="B1013" s="110" t="s">
        <v>886</v>
      </c>
      <c r="C1013" s="132">
        <f>SUM(C1014:C1015)</f>
        <v>19790</v>
      </c>
      <c r="D1013" s="132">
        <v>5203</v>
      </c>
      <c r="E1013" s="149">
        <f t="shared" si="19"/>
        <v>380.35748606573134</v>
      </c>
    </row>
    <row r="1014" spans="1:5" ht="16.5" customHeight="1">
      <c r="A1014" s="111">
        <v>2149901</v>
      </c>
      <c r="B1014" s="111" t="s">
        <v>887</v>
      </c>
      <c r="C1014" s="132">
        <v>11084</v>
      </c>
      <c r="D1014" s="132">
        <v>1831</v>
      </c>
      <c r="E1014" s="149">
        <f t="shared" si="19"/>
        <v>605.3522665210268</v>
      </c>
    </row>
    <row r="1015" spans="1:5" ht="16.5" customHeight="1">
      <c r="A1015" s="111">
        <v>2149999</v>
      </c>
      <c r="B1015" s="111" t="s">
        <v>888</v>
      </c>
      <c r="C1015" s="132">
        <v>8706</v>
      </c>
      <c r="D1015" s="132">
        <v>3372</v>
      </c>
      <c r="E1015" s="149">
        <f t="shared" si="19"/>
        <v>258.1850533807829</v>
      </c>
    </row>
    <row r="1016" spans="1:5" ht="16.5" customHeight="1">
      <c r="A1016" s="111">
        <v>215</v>
      </c>
      <c r="B1016" s="110" t="s">
        <v>889</v>
      </c>
      <c r="C1016" s="132">
        <f>SUM(C1017,C1027,C1043,C1048,C1059,C1066,C1074)</f>
        <v>108126</v>
      </c>
      <c r="D1016" s="132">
        <v>165422</v>
      </c>
      <c r="E1016" s="149">
        <f t="shared" si="19"/>
        <v>65.36373638331057</v>
      </c>
    </row>
    <row r="1017" spans="1:5" ht="16.5" customHeight="1">
      <c r="A1017" s="111">
        <v>21501</v>
      </c>
      <c r="B1017" s="110" t="s">
        <v>890</v>
      </c>
      <c r="C1017" s="132">
        <f>SUM(C1018:C1026)</f>
        <v>1350</v>
      </c>
      <c r="D1017" s="132">
        <v>1305</v>
      </c>
      <c r="E1017" s="149">
        <f t="shared" si="19"/>
        <v>103.44827586206897</v>
      </c>
    </row>
    <row r="1018" spans="1:5" ht="16.5" customHeight="1">
      <c r="A1018" s="111">
        <v>2150101</v>
      </c>
      <c r="B1018" s="111" t="s">
        <v>119</v>
      </c>
      <c r="C1018" s="132">
        <v>231</v>
      </c>
      <c r="D1018" s="132">
        <v>189</v>
      </c>
      <c r="E1018" s="149">
        <f t="shared" si="19"/>
        <v>122.22222222222223</v>
      </c>
    </row>
    <row r="1019" spans="1:5" ht="16.5" customHeight="1">
      <c r="A1019" s="111">
        <v>2150102</v>
      </c>
      <c r="B1019" s="111" t="s">
        <v>120</v>
      </c>
      <c r="C1019" s="132">
        <v>124</v>
      </c>
      <c r="D1019" s="132">
        <v>680</v>
      </c>
      <c r="E1019" s="149">
        <f t="shared" si="19"/>
        <v>18.235294117647058</v>
      </c>
    </row>
    <row r="1020" spans="1:5" ht="16.5" customHeight="1">
      <c r="A1020" s="111">
        <v>2150103</v>
      </c>
      <c r="B1020" s="111" t="s">
        <v>121</v>
      </c>
      <c r="C1020" s="132">
        <v>0</v>
      </c>
      <c r="D1020" s="132">
        <v>0</v>
      </c>
      <c r="E1020" s="149" t="e">
        <f t="shared" si="19"/>
        <v>#DIV/0!</v>
      </c>
    </row>
    <row r="1021" spans="1:5" ht="16.5" customHeight="1">
      <c r="A1021" s="111">
        <v>2150104</v>
      </c>
      <c r="B1021" s="111" t="s">
        <v>891</v>
      </c>
      <c r="C1021" s="132">
        <v>0</v>
      </c>
      <c r="D1021" s="132">
        <v>115</v>
      </c>
      <c r="E1021" s="149">
        <f t="shared" si="19"/>
        <v>0</v>
      </c>
    </row>
    <row r="1022" spans="1:5" ht="16.5" customHeight="1">
      <c r="A1022" s="111">
        <v>2150105</v>
      </c>
      <c r="B1022" s="111" t="s">
        <v>892</v>
      </c>
      <c r="C1022" s="132">
        <v>0</v>
      </c>
      <c r="D1022" s="132">
        <v>0</v>
      </c>
      <c r="E1022" s="149" t="e">
        <f t="shared" si="19"/>
        <v>#DIV/0!</v>
      </c>
    </row>
    <row r="1023" spans="1:5" ht="16.5" customHeight="1">
      <c r="A1023" s="111">
        <v>2150106</v>
      </c>
      <c r="B1023" s="111" t="s">
        <v>893</v>
      </c>
      <c r="C1023" s="132">
        <v>0</v>
      </c>
      <c r="D1023" s="132">
        <v>0</v>
      </c>
      <c r="E1023" s="149" t="e">
        <f t="shared" si="19"/>
        <v>#DIV/0!</v>
      </c>
    </row>
    <row r="1024" spans="1:5" ht="16.5" customHeight="1">
      <c r="A1024" s="111">
        <v>2150107</v>
      </c>
      <c r="B1024" s="111" t="s">
        <v>894</v>
      </c>
      <c r="C1024" s="132">
        <v>0</v>
      </c>
      <c r="D1024" s="132">
        <v>0</v>
      </c>
      <c r="E1024" s="149" t="e">
        <f t="shared" si="19"/>
        <v>#DIV/0!</v>
      </c>
    </row>
    <row r="1025" spans="1:5" ht="16.5" customHeight="1">
      <c r="A1025" s="111">
        <v>2150108</v>
      </c>
      <c r="B1025" s="111" t="s">
        <v>895</v>
      </c>
      <c r="C1025" s="132">
        <v>0</v>
      </c>
      <c r="D1025" s="132">
        <v>0</v>
      </c>
      <c r="E1025" s="149" t="e">
        <f aca="true" t="shared" si="20" ref="E1025:E1088">C1025/D1025*100</f>
        <v>#DIV/0!</v>
      </c>
    </row>
    <row r="1026" spans="1:5" ht="16.5" customHeight="1">
      <c r="A1026" s="111">
        <v>2150199</v>
      </c>
      <c r="B1026" s="111" t="s">
        <v>896</v>
      </c>
      <c r="C1026" s="132">
        <v>995</v>
      </c>
      <c r="D1026" s="132">
        <v>321</v>
      </c>
      <c r="E1026" s="149">
        <f t="shared" si="20"/>
        <v>309.9688473520249</v>
      </c>
    </row>
    <row r="1027" spans="1:5" ht="16.5" customHeight="1">
      <c r="A1027" s="111">
        <v>21502</v>
      </c>
      <c r="B1027" s="110" t="s">
        <v>897</v>
      </c>
      <c r="C1027" s="132">
        <f>SUM(C1028:C1042)</f>
        <v>6566</v>
      </c>
      <c r="D1027" s="132">
        <v>9915</v>
      </c>
      <c r="E1027" s="149">
        <f t="shared" si="20"/>
        <v>66.22289460413515</v>
      </c>
    </row>
    <row r="1028" spans="1:5" ht="16.5" customHeight="1">
      <c r="A1028" s="111">
        <v>2150201</v>
      </c>
      <c r="B1028" s="111" t="s">
        <v>119</v>
      </c>
      <c r="C1028" s="132">
        <v>1208</v>
      </c>
      <c r="D1028" s="132">
        <v>978</v>
      </c>
      <c r="E1028" s="149">
        <f t="shared" si="20"/>
        <v>123.51738241308794</v>
      </c>
    </row>
    <row r="1029" spans="1:5" ht="16.5" customHeight="1">
      <c r="A1029" s="111">
        <v>2150202</v>
      </c>
      <c r="B1029" s="111" t="s">
        <v>120</v>
      </c>
      <c r="C1029" s="132">
        <v>0</v>
      </c>
      <c r="D1029" s="132">
        <v>0</v>
      </c>
      <c r="E1029" s="149" t="e">
        <f t="shared" si="20"/>
        <v>#DIV/0!</v>
      </c>
    </row>
    <row r="1030" spans="1:5" ht="16.5" customHeight="1">
      <c r="A1030" s="111">
        <v>2150203</v>
      </c>
      <c r="B1030" s="111" t="s">
        <v>121</v>
      </c>
      <c r="C1030" s="132">
        <v>0</v>
      </c>
      <c r="D1030" s="132">
        <v>0</v>
      </c>
      <c r="E1030" s="149" t="e">
        <f t="shared" si="20"/>
        <v>#DIV/0!</v>
      </c>
    </row>
    <row r="1031" spans="1:5" ht="16.5" customHeight="1">
      <c r="A1031" s="111">
        <v>2150204</v>
      </c>
      <c r="B1031" s="111" t="s">
        <v>898</v>
      </c>
      <c r="C1031" s="132">
        <v>0</v>
      </c>
      <c r="D1031" s="132">
        <v>0</v>
      </c>
      <c r="E1031" s="149" t="e">
        <f t="shared" si="20"/>
        <v>#DIV/0!</v>
      </c>
    </row>
    <row r="1032" spans="1:5" ht="16.5" customHeight="1">
      <c r="A1032" s="111">
        <v>2150205</v>
      </c>
      <c r="B1032" s="111" t="s">
        <v>899</v>
      </c>
      <c r="C1032" s="132">
        <v>0</v>
      </c>
      <c r="D1032" s="132">
        <v>0</v>
      </c>
      <c r="E1032" s="149" t="e">
        <f t="shared" si="20"/>
        <v>#DIV/0!</v>
      </c>
    </row>
    <row r="1033" spans="1:5" ht="16.5" customHeight="1">
      <c r="A1033" s="111">
        <v>2150206</v>
      </c>
      <c r="B1033" s="111" t="s">
        <v>900</v>
      </c>
      <c r="C1033" s="132">
        <v>0</v>
      </c>
      <c r="D1033" s="132">
        <v>0</v>
      </c>
      <c r="E1033" s="149" t="e">
        <f t="shared" si="20"/>
        <v>#DIV/0!</v>
      </c>
    </row>
    <row r="1034" spans="1:5" ht="16.5" customHeight="1">
      <c r="A1034" s="111">
        <v>2150207</v>
      </c>
      <c r="B1034" s="111" t="s">
        <v>901</v>
      </c>
      <c r="C1034" s="132">
        <v>5</v>
      </c>
      <c r="D1034" s="132">
        <v>0</v>
      </c>
      <c r="E1034" s="149" t="e">
        <f t="shared" si="20"/>
        <v>#DIV/0!</v>
      </c>
    </row>
    <row r="1035" spans="1:5" ht="16.5" customHeight="1">
      <c r="A1035" s="111">
        <v>2150208</v>
      </c>
      <c r="B1035" s="111" t="s">
        <v>902</v>
      </c>
      <c r="C1035" s="132">
        <v>0</v>
      </c>
      <c r="D1035" s="132">
        <v>0</v>
      </c>
      <c r="E1035" s="149" t="e">
        <f t="shared" si="20"/>
        <v>#DIV/0!</v>
      </c>
    </row>
    <row r="1036" spans="1:5" ht="16.5" customHeight="1">
      <c r="A1036" s="111">
        <v>2150209</v>
      </c>
      <c r="B1036" s="111" t="s">
        <v>903</v>
      </c>
      <c r="C1036" s="132">
        <v>0</v>
      </c>
      <c r="D1036" s="132">
        <v>0</v>
      </c>
      <c r="E1036" s="149" t="e">
        <f t="shared" si="20"/>
        <v>#DIV/0!</v>
      </c>
    </row>
    <row r="1037" spans="1:5" ht="16.5" customHeight="1">
      <c r="A1037" s="111">
        <v>2150210</v>
      </c>
      <c r="B1037" s="111" t="s">
        <v>904</v>
      </c>
      <c r="C1037" s="132">
        <v>679</v>
      </c>
      <c r="D1037" s="132">
        <v>0</v>
      </c>
      <c r="E1037" s="149" t="e">
        <f t="shared" si="20"/>
        <v>#DIV/0!</v>
      </c>
    </row>
    <row r="1038" spans="1:5" ht="16.5" customHeight="1">
      <c r="A1038" s="111">
        <v>2150212</v>
      </c>
      <c r="B1038" s="111" t="s">
        <v>905</v>
      </c>
      <c r="C1038" s="132">
        <v>0</v>
      </c>
      <c r="D1038" s="132">
        <v>0</v>
      </c>
      <c r="E1038" s="149" t="e">
        <f t="shared" si="20"/>
        <v>#DIV/0!</v>
      </c>
    </row>
    <row r="1039" spans="1:5" ht="16.5" customHeight="1">
      <c r="A1039" s="111">
        <v>2150213</v>
      </c>
      <c r="B1039" s="111" t="s">
        <v>906</v>
      </c>
      <c r="C1039" s="132">
        <v>0</v>
      </c>
      <c r="D1039" s="132">
        <v>0</v>
      </c>
      <c r="E1039" s="149" t="e">
        <f t="shared" si="20"/>
        <v>#DIV/0!</v>
      </c>
    </row>
    <row r="1040" spans="1:5" ht="16.5" customHeight="1">
      <c r="A1040" s="111">
        <v>2150214</v>
      </c>
      <c r="B1040" s="111" t="s">
        <v>907</v>
      </c>
      <c r="C1040" s="132">
        <v>0</v>
      </c>
      <c r="D1040" s="132">
        <v>0</v>
      </c>
      <c r="E1040" s="149" t="e">
        <f t="shared" si="20"/>
        <v>#DIV/0!</v>
      </c>
    </row>
    <row r="1041" spans="1:5" ht="16.5" customHeight="1">
      <c r="A1041" s="111">
        <v>2150215</v>
      </c>
      <c r="B1041" s="111" t="s">
        <v>908</v>
      </c>
      <c r="C1041" s="132">
        <v>0</v>
      </c>
      <c r="D1041" s="132">
        <v>0</v>
      </c>
      <c r="E1041" s="149" t="e">
        <f t="shared" si="20"/>
        <v>#DIV/0!</v>
      </c>
    </row>
    <row r="1042" spans="1:5" ht="16.5" customHeight="1">
      <c r="A1042" s="111">
        <v>2150299</v>
      </c>
      <c r="B1042" s="111" t="s">
        <v>909</v>
      </c>
      <c r="C1042" s="132">
        <v>4674</v>
      </c>
      <c r="D1042" s="132">
        <v>8937</v>
      </c>
      <c r="E1042" s="149">
        <f t="shared" si="20"/>
        <v>52.299429338704265</v>
      </c>
    </row>
    <row r="1043" spans="1:5" ht="16.5" customHeight="1">
      <c r="A1043" s="111">
        <v>21503</v>
      </c>
      <c r="B1043" s="110" t="s">
        <v>910</v>
      </c>
      <c r="C1043" s="132">
        <f>SUM(C1044:C1047)</f>
        <v>252</v>
      </c>
      <c r="D1043" s="132">
        <v>181</v>
      </c>
      <c r="E1043" s="149">
        <f t="shared" si="20"/>
        <v>139.22651933701658</v>
      </c>
    </row>
    <row r="1044" spans="1:5" ht="16.5" customHeight="1">
      <c r="A1044" s="111">
        <v>2150301</v>
      </c>
      <c r="B1044" s="111" t="s">
        <v>119</v>
      </c>
      <c r="C1044" s="132">
        <v>252</v>
      </c>
      <c r="D1044" s="132">
        <v>166</v>
      </c>
      <c r="E1044" s="149">
        <f t="shared" si="20"/>
        <v>151.80722891566265</v>
      </c>
    </row>
    <row r="1045" spans="1:5" ht="16.5" customHeight="1">
      <c r="A1045" s="111">
        <v>2150302</v>
      </c>
      <c r="B1045" s="111" t="s">
        <v>120</v>
      </c>
      <c r="C1045" s="132">
        <v>0</v>
      </c>
      <c r="D1045" s="132">
        <v>0</v>
      </c>
      <c r="E1045" s="149" t="e">
        <f t="shared" si="20"/>
        <v>#DIV/0!</v>
      </c>
    </row>
    <row r="1046" spans="1:5" ht="16.5" customHeight="1">
      <c r="A1046" s="111">
        <v>2150303</v>
      </c>
      <c r="B1046" s="111" t="s">
        <v>121</v>
      </c>
      <c r="C1046" s="132">
        <v>0</v>
      </c>
      <c r="D1046" s="132">
        <v>0</v>
      </c>
      <c r="E1046" s="149" t="e">
        <f t="shared" si="20"/>
        <v>#DIV/0!</v>
      </c>
    </row>
    <row r="1047" spans="1:5" ht="16.5" customHeight="1">
      <c r="A1047" s="111">
        <v>2150399</v>
      </c>
      <c r="B1047" s="111" t="s">
        <v>911</v>
      </c>
      <c r="C1047" s="132">
        <v>0</v>
      </c>
      <c r="D1047" s="132">
        <v>15</v>
      </c>
      <c r="E1047" s="149">
        <f t="shared" si="20"/>
        <v>0</v>
      </c>
    </row>
    <row r="1048" spans="1:5" ht="16.5" customHeight="1">
      <c r="A1048" s="111">
        <v>21505</v>
      </c>
      <c r="B1048" s="110" t="s">
        <v>912</v>
      </c>
      <c r="C1048" s="132">
        <f>SUM(C1049:C1058)</f>
        <v>16186</v>
      </c>
      <c r="D1048" s="132">
        <v>5703</v>
      </c>
      <c r="E1048" s="149">
        <f t="shared" si="20"/>
        <v>283.81553568297386</v>
      </c>
    </row>
    <row r="1049" spans="1:5" ht="16.5" customHeight="1">
      <c r="A1049" s="111">
        <v>2150501</v>
      </c>
      <c r="B1049" s="111" t="s">
        <v>119</v>
      </c>
      <c r="C1049" s="132">
        <v>2823</v>
      </c>
      <c r="D1049" s="132">
        <v>2555</v>
      </c>
      <c r="E1049" s="149">
        <f t="shared" si="20"/>
        <v>110.48923679060665</v>
      </c>
    </row>
    <row r="1050" spans="1:5" ht="16.5" customHeight="1">
      <c r="A1050" s="111">
        <v>2150502</v>
      </c>
      <c r="B1050" s="111" t="s">
        <v>120</v>
      </c>
      <c r="C1050" s="132">
        <v>227</v>
      </c>
      <c r="D1050" s="132">
        <v>88</v>
      </c>
      <c r="E1050" s="149">
        <f t="shared" si="20"/>
        <v>257.95454545454544</v>
      </c>
    </row>
    <row r="1051" spans="1:5" ht="16.5" customHeight="1">
      <c r="A1051" s="111">
        <v>2150503</v>
      </c>
      <c r="B1051" s="111" t="s">
        <v>121</v>
      </c>
      <c r="C1051" s="132">
        <v>0</v>
      </c>
      <c r="D1051" s="132">
        <v>0</v>
      </c>
      <c r="E1051" s="149" t="e">
        <f t="shared" si="20"/>
        <v>#DIV/0!</v>
      </c>
    </row>
    <row r="1052" spans="1:5" ht="16.5" customHeight="1">
      <c r="A1052" s="111">
        <v>2150505</v>
      </c>
      <c r="B1052" s="111" t="s">
        <v>913</v>
      </c>
      <c r="C1052" s="132">
        <v>0</v>
      </c>
      <c r="D1052" s="132">
        <v>0</v>
      </c>
      <c r="E1052" s="149" t="e">
        <f t="shared" si="20"/>
        <v>#DIV/0!</v>
      </c>
    </row>
    <row r="1053" spans="1:5" ht="16.5" customHeight="1">
      <c r="A1053" s="111">
        <v>2150507</v>
      </c>
      <c r="B1053" s="111" t="s">
        <v>914</v>
      </c>
      <c r="C1053" s="132">
        <v>20</v>
      </c>
      <c r="D1053" s="132">
        <v>0</v>
      </c>
      <c r="E1053" s="149" t="e">
        <f t="shared" si="20"/>
        <v>#DIV/0!</v>
      </c>
    </row>
    <row r="1054" spans="1:5" ht="16.5" customHeight="1">
      <c r="A1054" s="111">
        <v>2150508</v>
      </c>
      <c r="B1054" s="111" t="s">
        <v>915</v>
      </c>
      <c r="C1054" s="132">
        <v>73</v>
      </c>
      <c r="D1054" s="132">
        <v>152</v>
      </c>
      <c r="E1054" s="149">
        <f t="shared" si="20"/>
        <v>48.026315789473685</v>
      </c>
    </row>
    <row r="1055" spans="1:5" ht="16.5" customHeight="1">
      <c r="A1055" s="111">
        <v>2150516</v>
      </c>
      <c r="B1055" s="111" t="s">
        <v>916</v>
      </c>
      <c r="C1055" s="132">
        <v>0</v>
      </c>
      <c r="D1055" s="132">
        <v>59</v>
      </c>
      <c r="E1055" s="149">
        <f t="shared" si="20"/>
        <v>0</v>
      </c>
    </row>
    <row r="1056" spans="1:5" ht="16.5" customHeight="1">
      <c r="A1056" s="111">
        <v>2150517</v>
      </c>
      <c r="B1056" s="111" t="s">
        <v>917</v>
      </c>
      <c r="C1056" s="132">
        <v>12472</v>
      </c>
      <c r="D1056" s="132">
        <v>1908</v>
      </c>
      <c r="E1056" s="149">
        <f t="shared" si="20"/>
        <v>653.6687631027253</v>
      </c>
    </row>
    <row r="1057" spans="1:5" ht="16.5" customHeight="1">
      <c r="A1057" s="111">
        <v>2150550</v>
      </c>
      <c r="B1057" s="111" t="s">
        <v>128</v>
      </c>
      <c r="C1057" s="132">
        <v>53</v>
      </c>
      <c r="D1057" s="132">
        <v>0</v>
      </c>
      <c r="E1057" s="149" t="e">
        <f t="shared" si="20"/>
        <v>#DIV/0!</v>
      </c>
    </row>
    <row r="1058" spans="1:5" ht="16.5" customHeight="1">
      <c r="A1058" s="111">
        <v>2150599</v>
      </c>
      <c r="B1058" s="111" t="s">
        <v>918</v>
      </c>
      <c r="C1058" s="132">
        <v>518</v>
      </c>
      <c r="D1058" s="132">
        <v>941</v>
      </c>
      <c r="E1058" s="149">
        <f t="shared" si="20"/>
        <v>55.04782146652497</v>
      </c>
    </row>
    <row r="1059" spans="1:5" ht="16.5" customHeight="1">
      <c r="A1059" s="111">
        <v>21507</v>
      </c>
      <c r="B1059" s="110" t="s">
        <v>919</v>
      </c>
      <c r="C1059" s="132">
        <f>SUM(C1060:C1065)</f>
        <v>898</v>
      </c>
      <c r="D1059" s="132">
        <v>1025</v>
      </c>
      <c r="E1059" s="149">
        <f t="shared" si="20"/>
        <v>87.60975609756098</v>
      </c>
    </row>
    <row r="1060" spans="1:5" ht="16.5" customHeight="1">
      <c r="A1060" s="111">
        <v>2150701</v>
      </c>
      <c r="B1060" s="111" t="s">
        <v>119</v>
      </c>
      <c r="C1060" s="132">
        <v>524</v>
      </c>
      <c r="D1060" s="132">
        <v>586</v>
      </c>
      <c r="E1060" s="149">
        <f t="shared" si="20"/>
        <v>89.419795221843</v>
      </c>
    </row>
    <row r="1061" spans="1:5" ht="16.5" customHeight="1">
      <c r="A1061" s="111">
        <v>2150702</v>
      </c>
      <c r="B1061" s="111" t="s">
        <v>120</v>
      </c>
      <c r="C1061" s="132">
        <v>0</v>
      </c>
      <c r="D1061" s="132">
        <v>0</v>
      </c>
      <c r="E1061" s="149" t="e">
        <f t="shared" si="20"/>
        <v>#DIV/0!</v>
      </c>
    </row>
    <row r="1062" spans="1:5" ht="16.5" customHeight="1">
      <c r="A1062" s="111">
        <v>2150703</v>
      </c>
      <c r="B1062" s="111" t="s">
        <v>121</v>
      </c>
      <c r="C1062" s="132">
        <v>0</v>
      </c>
      <c r="D1062" s="132">
        <v>0</v>
      </c>
      <c r="E1062" s="149" t="e">
        <f t="shared" si="20"/>
        <v>#DIV/0!</v>
      </c>
    </row>
    <row r="1063" spans="1:5" ht="16.5" customHeight="1">
      <c r="A1063" s="111">
        <v>2150704</v>
      </c>
      <c r="B1063" s="111" t="s">
        <v>920</v>
      </c>
      <c r="C1063" s="132">
        <v>0</v>
      </c>
      <c r="D1063" s="132">
        <v>0</v>
      </c>
      <c r="E1063" s="149" t="e">
        <f t="shared" si="20"/>
        <v>#DIV/0!</v>
      </c>
    </row>
    <row r="1064" spans="1:5" ht="16.5" customHeight="1">
      <c r="A1064" s="111">
        <v>2150705</v>
      </c>
      <c r="B1064" s="111" t="s">
        <v>921</v>
      </c>
      <c r="C1064" s="132">
        <v>0</v>
      </c>
      <c r="D1064" s="132">
        <v>0</v>
      </c>
      <c r="E1064" s="149" t="e">
        <f t="shared" si="20"/>
        <v>#DIV/0!</v>
      </c>
    </row>
    <row r="1065" spans="1:5" ht="16.5" customHeight="1">
      <c r="A1065" s="111">
        <v>2150799</v>
      </c>
      <c r="B1065" s="111" t="s">
        <v>922</v>
      </c>
      <c r="C1065" s="132">
        <v>374</v>
      </c>
      <c r="D1065" s="132">
        <v>439</v>
      </c>
      <c r="E1065" s="149">
        <f t="shared" si="20"/>
        <v>85.19362186788155</v>
      </c>
    </row>
    <row r="1066" spans="1:5" ht="16.5" customHeight="1">
      <c r="A1066" s="111">
        <v>21508</v>
      </c>
      <c r="B1066" s="110" t="s">
        <v>923</v>
      </c>
      <c r="C1066" s="132">
        <f>SUM(C1067:C1073)</f>
        <v>70596</v>
      </c>
      <c r="D1066" s="132">
        <v>132761</v>
      </c>
      <c r="E1066" s="149">
        <f t="shared" si="20"/>
        <v>53.17525478114808</v>
      </c>
    </row>
    <row r="1067" spans="1:5" ht="16.5" customHeight="1">
      <c r="A1067" s="111">
        <v>2150801</v>
      </c>
      <c r="B1067" s="111" t="s">
        <v>119</v>
      </c>
      <c r="C1067" s="132">
        <v>95</v>
      </c>
      <c r="D1067" s="132">
        <v>1865</v>
      </c>
      <c r="E1067" s="149">
        <f t="shared" si="20"/>
        <v>5.093833780160858</v>
      </c>
    </row>
    <row r="1068" spans="1:5" ht="16.5" customHeight="1">
      <c r="A1068" s="111">
        <v>2150802</v>
      </c>
      <c r="B1068" s="111" t="s">
        <v>120</v>
      </c>
      <c r="C1068" s="132">
        <v>23</v>
      </c>
      <c r="D1068" s="132">
        <v>59</v>
      </c>
      <c r="E1068" s="149">
        <f t="shared" si="20"/>
        <v>38.983050847457626</v>
      </c>
    </row>
    <row r="1069" spans="1:5" ht="16.5" customHeight="1">
      <c r="A1069" s="111">
        <v>2150803</v>
      </c>
      <c r="B1069" s="111" t="s">
        <v>121</v>
      </c>
      <c r="C1069" s="132">
        <v>0</v>
      </c>
      <c r="D1069" s="132">
        <v>0</v>
      </c>
      <c r="E1069" s="149" t="e">
        <f t="shared" si="20"/>
        <v>#DIV/0!</v>
      </c>
    </row>
    <row r="1070" spans="1:5" ht="16.5" customHeight="1">
      <c r="A1070" s="111">
        <v>2150804</v>
      </c>
      <c r="B1070" s="111" t="s">
        <v>924</v>
      </c>
      <c r="C1070" s="132">
        <v>200</v>
      </c>
      <c r="D1070" s="132">
        <v>0</v>
      </c>
      <c r="E1070" s="149" t="e">
        <f t="shared" si="20"/>
        <v>#DIV/0!</v>
      </c>
    </row>
    <row r="1071" spans="1:5" ht="16.5" customHeight="1">
      <c r="A1071" s="111">
        <v>2150805</v>
      </c>
      <c r="B1071" s="111" t="s">
        <v>925</v>
      </c>
      <c r="C1071" s="132">
        <v>40715</v>
      </c>
      <c r="D1071" s="132">
        <v>94561</v>
      </c>
      <c r="E1071" s="149">
        <f t="shared" si="20"/>
        <v>43.05686276583369</v>
      </c>
    </row>
    <row r="1072" spans="1:5" ht="16.5" customHeight="1">
      <c r="A1072" s="111">
        <v>2150806</v>
      </c>
      <c r="B1072" s="111" t="s">
        <v>926</v>
      </c>
      <c r="C1072" s="132">
        <v>4</v>
      </c>
      <c r="D1072" s="132">
        <v>7</v>
      </c>
      <c r="E1072" s="149">
        <f t="shared" si="20"/>
        <v>57.14285714285714</v>
      </c>
    </row>
    <row r="1073" spans="1:5" ht="16.5" customHeight="1">
      <c r="A1073" s="111">
        <v>2150899</v>
      </c>
      <c r="B1073" s="111" t="s">
        <v>927</v>
      </c>
      <c r="C1073" s="132">
        <v>29559</v>
      </c>
      <c r="D1073" s="132">
        <v>36269</v>
      </c>
      <c r="E1073" s="149">
        <f t="shared" si="20"/>
        <v>81.4993520637459</v>
      </c>
    </row>
    <row r="1074" spans="1:5" ht="16.5" customHeight="1">
      <c r="A1074" s="111">
        <v>21599</v>
      </c>
      <c r="B1074" s="110" t="s">
        <v>928</v>
      </c>
      <c r="C1074" s="132">
        <f>SUM(C1075:C1079)</f>
        <v>12278</v>
      </c>
      <c r="D1074" s="132">
        <v>14532</v>
      </c>
      <c r="E1074" s="149">
        <f t="shared" si="20"/>
        <v>84.48940269749518</v>
      </c>
    </row>
    <row r="1075" spans="1:5" ht="16.5" customHeight="1">
      <c r="A1075" s="111">
        <v>2159901</v>
      </c>
      <c r="B1075" s="111" t="s">
        <v>929</v>
      </c>
      <c r="C1075" s="132">
        <v>0</v>
      </c>
      <c r="D1075" s="132">
        <v>0</v>
      </c>
      <c r="E1075" s="149" t="e">
        <f t="shared" si="20"/>
        <v>#DIV/0!</v>
      </c>
    </row>
    <row r="1076" spans="1:5" ht="16.5" customHeight="1">
      <c r="A1076" s="111">
        <v>2159904</v>
      </c>
      <c r="B1076" s="111" t="s">
        <v>930</v>
      </c>
      <c r="C1076" s="132">
        <v>4695</v>
      </c>
      <c r="D1076" s="132">
        <v>1942</v>
      </c>
      <c r="E1076" s="149">
        <f t="shared" si="20"/>
        <v>241.7610710607621</v>
      </c>
    </row>
    <row r="1077" spans="1:5" ht="16.5" customHeight="1">
      <c r="A1077" s="111">
        <v>2159905</v>
      </c>
      <c r="B1077" s="111" t="s">
        <v>931</v>
      </c>
      <c r="C1077" s="132">
        <v>0</v>
      </c>
      <c r="D1077" s="132">
        <v>0</v>
      </c>
      <c r="E1077" s="149" t="e">
        <f t="shared" si="20"/>
        <v>#DIV/0!</v>
      </c>
    </row>
    <row r="1078" spans="1:5" ht="16.5" customHeight="1">
      <c r="A1078" s="111">
        <v>2159906</v>
      </c>
      <c r="B1078" s="111" t="s">
        <v>932</v>
      </c>
      <c r="C1078" s="132">
        <v>0</v>
      </c>
      <c r="D1078" s="132">
        <v>0</v>
      </c>
      <c r="E1078" s="149" t="e">
        <f t="shared" si="20"/>
        <v>#DIV/0!</v>
      </c>
    </row>
    <row r="1079" spans="1:5" ht="16.5" customHeight="1">
      <c r="A1079" s="111">
        <v>2159999</v>
      </c>
      <c r="B1079" s="111" t="s">
        <v>933</v>
      </c>
      <c r="C1079" s="132">
        <v>7583</v>
      </c>
      <c r="D1079" s="132">
        <v>12590</v>
      </c>
      <c r="E1079" s="149">
        <f t="shared" si="20"/>
        <v>60.230341540905485</v>
      </c>
    </row>
    <row r="1080" spans="1:5" ht="16.5" customHeight="1">
      <c r="A1080" s="111">
        <v>216</v>
      </c>
      <c r="B1080" s="110" t="s">
        <v>934</v>
      </c>
      <c r="C1080" s="132">
        <f>SUM(C1081,C1091,C1097)</f>
        <v>27406</v>
      </c>
      <c r="D1080" s="132">
        <v>24150</v>
      </c>
      <c r="E1080" s="149">
        <f t="shared" si="20"/>
        <v>113.48240165631469</v>
      </c>
    </row>
    <row r="1081" spans="1:5" ht="16.5" customHeight="1">
      <c r="A1081" s="111">
        <v>21602</v>
      </c>
      <c r="B1081" s="110" t="s">
        <v>935</v>
      </c>
      <c r="C1081" s="132">
        <f>SUM(C1082:C1090)</f>
        <v>20045</v>
      </c>
      <c r="D1081" s="132">
        <v>16515</v>
      </c>
      <c r="E1081" s="149">
        <f t="shared" si="20"/>
        <v>121.37450802300937</v>
      </c>
    </row>
    <row r="1082" spans="1:5" ht="16.5" customHeight="1">
      <c r="A1082" s="111">
        <v>2160201</v>
      </c>
      <c r="B1082" s="111" t="s">
        <v>119</v>
      </c>
      <c r="C1082" s="132">
        <v>4932</v>
      </c>
      <c r="D1082" s="132">
        <v>3813</v>
      </c>
      <c r="E1082" s="149">
        <f t="shared" si="20"/>
        <v>129.34697088906373</v>
      </c>
    </row>
    <row r="1083" spans="1:5" ht="16.5" customHeight="1">
      <c r="A1083" s="111">
        <v>2160202</v>
      </c>
      <c r="B1083" s="111" t="s">
        <v>120</v>
      </c>
      <c r="C1083" s="132">
        <v>2266</v>
      </c>
      <c r="D1083" s="132">
        <v>2779</v>
      </c>
      <c r="E1083" s="149">
        <f t="shared" si="20"/>
        <v>81.54012234616769</v>
      </c>
    </row>
    <row r="1084" spans="1:5" ht="16.5" customHeight="1">
      <c r="A1084" s="111">
        <v>2160203</v>
      </c>
      <c r="B1084" s="111" t="s">
        <v>121</v>
      </c>
      <c r="C1084" s="132">
        <v>0</v>
      </c>
      <c r="D1084" s="132">
        <v>5</v>
      </c>
      <c r="E1084" s="149">
        <f t="shared" si="20"/>
        <v>0</v>
      </c>
    </row>
    <row r="1085" spans="1:5" ht="16.5" customHeight="1">
      <c r="A1085" s="111">
        <v>2160216</v>
      </c>
      <c r="B1085" s="111" t="s">
        <v>936</v>
      </c>
      <c r="C1085" s="132">
        <v>0</v>
      </c>
      <c r="D1085" s="132">
        <v>0</v>
      </c>
      <c r="E1085" s="149" t="e">
        <f t="shared" si="20"/>
        <v>#DIV/0!</v>
      </c>
    </row>
    <row r="1086" spans="1:5" ht="16.5" customHeight="1">
      <c r="A1086" s="111">
        <v>2160217</v>
      </c>
      <c r="B1086" s="111" t="s">
        <v>937</v>
      </c>
      <c r="C1086" s="132">
        <v>109</v>
      </c>
      <c r="D1086" s="132">
        <v>121</v>
      </c>
      <c r="E1086" s="149">
        <f t="shared" si="20"/>
        <v>90.08264462809917</v>
      </c>
    </row>
    <row r="1087" spans="1:5" ht="16.5" customHeight="1">
      <c r="A1087" s="111">
        <v>2160218</v>
      </c>
      <c r="B1087" s="111" t="s">
        <v>938</v>
      </c>
      <c r="C1087" s="132">
        <v>0</v>
      </c>
      <c r="D1087" s="132">
        <v>0</v>
      </c>
      <c r="E1087" s="149" t="e">
        <f t="shared" si="20"/>
        <v>#DIV/0!</v>
      </c>
    </row>
    <row r="1088" spans="1:5" ht="16.5" customHeight="1">
      <c r="A1088" s="111">
        <v>2160219</v>
      </c>
      <c r="B1088" s="111" t="s">
        <v>939</v>
      </c>
      <c r="C1088" s="132">
        <v>496</v>
      </c>
      <c r="D1088" s="132">
        <v>540</v>
      </c>
      <c r="E1088" s="149">
        <f t="shared" si="20"/>
        <v>91.85185185185185</v>
      </c>
    </row>
    <row r="1089" spans="1:5" ht="16.5" customHeight="1">
      <c r="A1089" s="111">
        <v>2160250</v>
      </c>
      <c r="B1089" s="111" t="s">
        <v>128</v>
      </c>
      <c r="C1089" s="132">
        <v>153</v>
      </c>
      <c r="D1089" s="132">
        <v>157</v>
      </c>
      <c r="E1089" s="149">
        <f aca="true" t="shared" si="21" ref="E1089:E1152">C1089/D1089*100</f>
        <v>97.45222929936305</v>
      </c>
    </row>
    <row r="1090" spans="1:5" ht="16.5" customHeight="1">
      <c r="A1090" s="111">
        <v>2160299</v>
      </c>
      <c r="B1090" s="111" t="s">
        <v>940</v>
      </c>
      <c r="C1090" s="132">
        <v>12089</v>
      </c>
      <c r="D1090" s="132">
        <v>9100</v>
      </c>
      <c r="E1090" s="149">
        <f t="shared" si="21"/>
        <v>132.84615384615384</v>
      </c>
    </row>
    <row r="1091" spans="1:5" ht="16.5" customHeight="1">
      <c r="A1091" s="111">
        <v>21606</v>
      </c>
      <c r="B1091" s="110" t="s">
        <v>941</v>
      </c>
      <c r="C1091" s="132">
        <f>SUM(C1092:C1096)</f>
        <v>4087</v>
      </c>
      <c r="D1091" s="132">
        <v>3923</v>
      </c>
      <c r="E1091" s="149">
        <f t="shared" si="21"/>
        <v>104.18047412694366</v>
      </c>
    </row>
    <row r="1092" spans="1:5" ht="16.5" customHeight="1">
      <c r="A1092" s="111">
        <v>2160601</v>
      </c>
      <c r="B1092" s="111" t="s">
        <v>119</v>
      </c>
      <c r="C1092" s="132">
        <v>0</v>
      </c>
      <c r="D1092" s="132">
        <v>3</v>
      </c>
      <c r="E1092" s="149">
        <f t="shared" si="21"/>
        <v>0</v>
      </c>
    </row>
    <row r="1093" spans="1:5" ht="16.5" customHeight="1">
      <c r="A1093" s="111">
        <v>2160602</v>
      </c>
      <c r="B1093" s="111" t="s">
        <v>120</v>
      </c>
      <c r="C1093" s="132">
        <v>0</v>
      </c>
      <c r="D1093" s="132">
        <v>0</v>
      </c>
      <c r="E1093" s="149" t="e">
        <f t="shared" si="21"/>
        <v>#DIV/0!</v>
      </c>
    </row>
    <row r="1094" spans="1:5" ht="16.5" customHeight="1">
      <c r="A1094" s="111">
        <v>2160603</v>
      </c>
      <c r="B1094" s="111" t="s">
        <v>121</v>
      </c>
      <c r="C1094" s="132">
        <v>0</v>
      </c>
      <c r="D1094" s="132">
        <v>0</v>
      </c>
      <c r="E1094" s="149" t="e">
        <f t="shared" si="21"/>
        <v>#DIV/0!</v>
      </c>
    </row>
    <row r="1095" spans="1:5" ht="16.5" customHeight="1">
      <c r="A1095" s="111">
        <v>2160607</v>
      </c>
      <c r="B1095" s="111" t="s">
        <v>942</v>
      </c>
      <c r="C1095" s="132">
        <v>0</v>
      </c>
      <c r="D1095" s="132">
        <v>0</v>
      </c>
      <c r="E1095" s="149" t="e">
        <f t="shared" si="21"/>
        <v>#DIV/0!</v>
      </c>
    </row>
    <row r="1096" spans="1:5" ht="16.5" customHeight="1">
      <c r="A1096" s="111">
        <v>2160699</v>
      </c>
      <c r="B1096" s="111" t="s">
        <v>943</v>
      </c>
      <c r="C1096" s="132">
        <v>4087</v>
      </c>
      <c r="D1096" s="132">
        <v>3920</v>
      </c>
      <c r="E1096" s="149">
        <f t="shared" si="21"/>
        <v>104.26020408163265</v>
      </c>
    </row>
    <row r="1097" spans="1:5" ht="16.5" customHeight="1">
      <c r="A1097" s="111">
        <v>21699</v>
      </c>
      <c r="B1097" s="110" t="s">
        <v>944</v>
      </c>
      <c r="C1097" s="132">
        <f>SUM(C1098:C1099)</f>
        <v>3274</v>
      </c>
      <c r="D1097" s="132">
        <v>3712</v>
      </c>
      <c r="E1097" s="149">
        <f t="shared" si="21"/>
        <v>88.20043103448276</v>
      </c>
    </row>
    <row r="1098" spans="1:5" ht="16.5" customHeight="1">
      <c r="A1098" s="111">
        <v>2169901</v>
      </c>
      <c r="B1098" s="111" t="s">
        <v>945</v>
      </c>
      <c r="C1098" s="132">
        <v>0</v>
      </c>
      <c r="D1098" s="132">
        <v>0</v>
      </c>
      <c r="E1098" s="149" t="e">
        <f t="shared" si="21"/>
        <v>#DIV/0!</v>
      </c>
    </row>
    <row r="1099" spans="1:5" ht="16.5" customHeight="1">
      <c r="A1099" s="111">
        <v>2169999</v>
      </c>
      <c r="B1099" s="111" t="s">
        <v>946</v>
      </c>
      <c r="C1099" s="132">
        <v>3274</v>
      </c>
      <c r="D1099" s="132">
        <v>3712</v>
      </c>
      <c r="E1099" s="149">
        <f t="shared" si="21"/>
        <v>88.20043103448276</v>
      </c>
    </row>
    <row r="1100" spans="1:5" ht="16.5" customHeight="1">
      <c r="A1100" s="111">
        <v>217</v>
      </c>
      <c r="B1100" s="110" t="s">
        <v>947</v>
      </c>
      <c r="C1100" s="132">
        <f>SUM(C1101,C1108,C1118,C1124,C1127)</f>
        <v>9074</v>
      </c>
      <c r="D1100" s="132">
        <v>5847</v>
      </c>
      <c r="E1100" s="149">
        <f t="shared" si="21"/>
        <v>155.1906960834616</v>
      </c>
    </row>
    <row r="1101" spans="1:5" ht="16.5" customHeight="1">
      <c r="A1101" s="111">
        <v>21701</v>
      </c>
      <c r="B1101" s="110" t="s">
        <v>948</v>
      </c>
      <c r="C1101" s="132">
        <f>SUM(C1102:C1107)</f>
        <v>762</v>
      </c>
      <c r="D1101" s="132">
        <v>852</v>
      </c>
      <c r="E1101" s="149">
        <f t="shared" si="21"/>
        <v>89.43661971830986</v>
      </c>
    </row>
    <row r="1102" spans="1:5" ht="16.5" customHeight="1">
      <c r="A1102" s="111">
        <v>2170101</v>
      </c>
      <c r="B1102" s="111" t="s">
        <v>119</v>
      </c>
      <c r="C1102" s="132">
        <v>561</v>
      </c>
      <c r="D1102" s="132">
        <v>744</v>
      </c>
      <c r="E1102" s="149">
        <f t="shared" si="21"/>
        <v>75.40322580645162</v>
      </c>
    </row>
    <row r="1103" spans="1:5" ht="16.5" customHeight="1">
      <c r="A1103" s="111">
        <v>2170102</v>
      </c>
      <c r="B1103" s="111" t="s">
        <v>120</v>
      </c>
      <c r="C1103" s="132">
        <v>89</v>
      </c>
      <c r="D1103" s="132">
        <v>0</v>
      </c>
      <c r="E1103" s="149" t="e">
        <f t="shared" si="21"/>
        <v>#DIV/0!</v>
      </c>
    </row>
    <row r="1104" spans="1:5" ht="16.5" customHeight="1">
      <c r="A1104" s="111">
        <v>2170103</v>
      </c>
      <c r="B1104" s="111" t="s">
        <v>121</v>
      </c>
      <c r="C1104" s="132">
        <v>0</v>
      </c>
      <c r="D1104" s="132">
        <v>0</v>
      </c>
      <c r="E1104" s="149" t="e">
        <f t="shared" si="21"/>
        <v>#DIV/0!</v>
      </c>
    </row>
    <row r="1105" spans="1:5" ht="16.5" customHeight="1">
      <c r="A1105" s="111">
        <v>2170104</v>
      </c>
      <c r="B1105" s="111" t="s">
        <v>949</v>
      </c>
      <c r="C1105" s="132">
        <v>0</v>
      </c>
      <c r="D1105" s="132">
        <v>0</v>
      </c>
      <c r="E1105" s="149" t="e">
        <f t="shared" si="21"/>
        <v>#DIV/0!</v>
      </c>
    </row>
    <row r="1106" spans="1:5" ht="16.5" customHeight="1">
      <c r="A1106" s="111">
        <v>2170150</v>
      </c>
      <c r="B1106" s="111" t="s">
        <v>128</v>
      </c>
      <c r="C1106" s="132">
        <v>0</v>
      </c>
      <c r="D1106" s="132">
        <v>0</v>
      </c>
      <c r="E1106" s="149" t="e">
        <f t="shared" si="21"/>
        <v>#DIV/0!</v>
      </c>
    </row>
    <row r="1107" spans="1:5" ht="16.5" customHeight="1">
      <c r="A1107" s="111">
        <v>2170199</v>
      </c>
      <c r="B1107" s="111" t="s">
        <v>950</v>
      </c>
      <c r="C1107" s="132">
        <v>112</v>
      </c>
      <c r="D1107" s="132">
        <v>108</v>
      </c>
      <c r="E1107" s="149">
        <f t="shared" si="21"/>
        <v>103.7037037037037</v>
      </c>
    </row>
    <row r="1108" spans="1:5" ht="16.5" customHeight="1">
      <c r="A1108" s="111">
        <v>21702</v>
      </c>
      <c r="B1108" s="110" t="s">
        <v>951</v>
      </c>
      <c r="C1108" s="132">
        <f>SUM(C1109:C1117)</f>
        <v>158</v>
      </c>
      <c r="D1108" s="132">
        <v>258</v>
      </c>
      <c r="E1108" s="149">
        <f t="shared" si="21"/>
        <v>61.240310077519375</v>
      </c>
    </row>
    <row r="1109" spans="1:5" ht="16.5" customHeight="1">
      <c r="A1109" s="111">
        <v>2170201</v>
      </c>
      <c r="B1109" s="111" t="s">
        <v>952</v>
      </c>
      <c r="C1109" s="132">
        <v>0</v>
      </c>
      <c r="D1109" s="132">
        <v>0</v>
      </c>
      <c r="E1109" s="149" t="e">
        <f t="shared" si="21"/>
        <v>#DIV/0!</v>
      </c>
    </row>
    <row r="1110" spans="1:5" ht="16.5" customHeight="1">
      <c r="A1110" s="111">
        <v>2170202</v>
      </c>
      <c r="B1110" s="111" t="s">
        <v>953</v>
      </c>
      <c r="C1110" s="132">
        <v>0</v>
      </c>
      <c r="D1110" s="132">
        <v>0</v>
      </c>
      <c r="E1110" s="149" t="e">
        <f t="shared" si="21"/>
        <v>#DIV/0!</v>
      </c>
    </row>
    <row r="1111" spans="1:5" ht="16.5" customHeight="1">
      <c r="A1111" s="111">
        <v>2170203</v>
      </c>
      <c r="B1111" s="111" t="s">
        <v>954</v>
      </c>
      <c r="C1111" s="132">
        <v>0</v>
      </c>
      <c r="D1111" s="132">
        <v>0</v>
      </c>
      <c r="E1111" s="149" t="e">
        <f t="shared" si="21"/>
        <v>#DIV/0!</v>
      </c>
    </row>
    <row r="1112" spans="1:5" ht="16.5" customHeight="1">
      <c r="A1112" s="111">
        <v>2170204</v>
      </c>
      <c r="B1112" s="111" t="s">
        <v>955</v>
      </c>
      <c r="C1112" s="132">
        <v>50</v>
      </c>
      <c r="D1112" s="132">
        <v>0</v>
      </c>
      <c r="E1112" s="149" t="e">
        <f t="shared" si="21"/>
        <v>#DIV/0!</v>
      </c>
    </row>
    <row r="1113" spans="1:5" ht="16.5" customHeight="1">
      <c r="A1113" s="111">
        <v>2170205</v>
      </c>
      <c r="B1113" s="111" t="s">
        <v>956</v>
      </c>
      <c r="C1113" s="132">
        <v>0</v>
      </c>
      <c r="D1113" s="132">
        <v>0</v>
      </c>
      <c r="E1113" s="149" t="e">
        <f t="shared" si="21"/>
        <v>#DIV/0!</v>
      </c>
    </row>
    <row r="1114" spans="1:5" ht="16.5" customHeight="1">
      <c r="A1114" s="111">
        <v>2170206</v>
      </c>
      <c r="B1114" s="111" t="s">
        <v>957</v>
      </c>
      <c r="C1114" s="132">
        <v>0</v>
      </c>
      <c r="D1114" s="132">
        <v>0</v>
      </c>
      <c r="E1114" s="149" t="e">
        <f t="shared" si="21"/>
        <v>#DIV/0!</v>
      </c>
    </row>
    <row r="1115" spans="1:5" ht="16.5" customHeight="1">
      <c r="A1115" s="111">
        <v>2170207</v>
      </c>
      <c r="B1115" s="111" t="s">
        <v>958</v>
      </c>
      <c r="C1115" s="132">
        <v>0</v>
      </c>
      <c r="D1115" s="132">
        <v>0</v>
      </c>
      <c r="E1115" s="149" t="e">
        <f t="shared" si="21"/>
        <v>#DIV/0!</v>
      </c>
    </row>
    <row r="1116" spans="1:5" ht="16.5" customHeight="1">
      <c r="A1116" s="111">
        <v>2170208</v>
      </c>
      <c r="B1116" s="111" t="s">
        <v>959</v>
      </c>
      <c r="C1116" s="132">
        <v>0</v>
      </c>
      <c r="D1116" s="132">
        <v>0</v>
      </c>
      <c r="E1116" s="149" t="e">
        <f t="shared" si="21"/>
        <v>#DIV/0!</v>
      </c>
    </row>
    <row r="1117" spans="1:5" ht="16.5" customHeight="1">
      <c r="A1117" s="111">
        <v>2170299</v>
      </c>
      <c r="B1117" s="111" t="s">
        <v>960</v>
      </c>
      <c r="C1117" s="132">
        <v>108</v>
      </c>
      <c r="D1117" s="132">
        <v>258</v>
      </c>
      <c r="E1117" s="149">
        <f t="shared" si="21"/>
        <v>41.86046511627907</v>
      </c>
    </row>
    <row r="1118" spans="1:5" ht="16.5" customHeight="1">
      <c r="A1118" s="111">
        <v>21703</v>
      </c>
      <c r="B1118" s="110" t="s">
        <v>961</v>
      </c>
      <c r="C1118" s="132">
        <f>SUM(C1119:C1123)</f>
        <v>7550</v>
      </c>
      <c r="D1118" s="132">
        <v>2925</v>
      </c>
      <c r="E1118" s="149">
        <f t="shared" si="21"/>
        <v>258.11965811965814</v>
      </c>
    </row>
    <row r="1119" spans="1:5" ht="16.5" customHeight="1">
      <c r="A1119" s="111">
        <v>2170301</v>
      </c>
      <c r="B1119" s="111" t="s">
        <v>962</v>
      </c>
      <c r="C1119" s="132">
        <v>0</v>
      </c>
      <c r="D1119" s="132">
        <v>0</v>
      </c>
      <c r="E1119" s="149" t="e">
        <f t="shared" si="21"/>
        <v>#DIV/0!</v>
      </c>
    </row>
    <row r="1120" spans="1:5" ht="16.5" customHeight="1">
      <c r="A1120" s="111">
        <v>2170302</v>
      </c>
      <c r="B1120" s="111" t="s">
        <v>963</v>
      </c>
      <c r="C1120" s="132">
        <v>165</v>
      </c>
      <c r="D1120" s="132">
        <v>0</v>
      </c>
      <c r="E1120" s="149" t="e">
        <f t="shared" si="21"/>
        <v>#DIV/0!</v>
      </c>
    </row>
    <row r="1121" spans="1:5" ht="16.5" customHeight="1">
      <c r="A1121" s="111">
        <v>2170303</v>
      </c>
      <c r="B1121" s="111" t="s">
        <v>964</v>
      </c>
      <c r="C1121" s="132">
        <v>5000</v>
      </c>
      <c r="D1121" s="132">
        <v>0</v>
      </c>
      <c r="E1121" s="149" t="e">
        <f t="shared" si="21"/>
        <v>#DIV/0!</v>
      </c>
    </row>
    <row r="1122" spans="1:5" ht="17.25" customHeight="1">
      <c r="A1122" s="111">
        <v>2170304</v>
      </c>
      <c r="B1122" s="111" t="s">
        <v>965</v>
      </c>
      <c r="C1122" s="132">
        <v>0</v>
      </c>
      <c r="D1122" s="132">
        <v>0</v>
      </c>
      <c r="E1122" s="149" t="e">
        <f t="shared" si="21"/>
        <v>#DIV/0!</v>
      </c>
    </row>
    <row r="1123" spans="1:5" ht="16.5" customHeight="1">
      <c r="A1123" s="111">
        <v>2170399</v>
      </c>
      <c r="B1123" s="111" t="s">
        <v>966</v>
      </c>
      <c r="C1123" s="132">
        <v>2385</v>
      </c>
      <c r="D1123" s="132">
        <v>2925</v>
      </c>
      <c r="E1123" s="149">
        <f t="shared" si="21"/>
        <v>81.53846153846153</v>
      </c>
    </row>
    <row r="1124" spans="1:5" ht="16.5" customHeight="1">
      <c r="A1124" s="111">
        <v>21704</v>
      </c>
      <c r="B1124" s="110" t="s">
        <v>967</v>
      </c>
      <c r="C1124" s="132">
        <f>SUM(C1125:C1126)</f>
        <v>0</v>
      </c>
      <c r="D1124" s="132">
        <v>0</v>
      </c>
      <c r="E1124" s="149" t="e">
        <f t="shared" si="21"/>
        <v>#DIV/0!</v>
      </c>
    </row>
    <row r="1125" spans="1:5" ht="16.5" customHeight="1">
      <c r="A1125" s="111">
        <v>2170401</v>
      </c>
      <c r="B1125" s="111" t="s">
        <v>968</v>
      </c>
      <c r="C1125" s="132">
        <v>0</v>
      </c>
      <c r="D1125" s="132">
        <v>0</v>
      </c>
      <c r="E1125" s="149" t="e">
        <f t="shared" si="21"/>
        <v>#DIV/0!</v>
      </c>
    </row>
    <row r="1126" spans="1:5" ht="16.5" customHeight="1">
      <c r="A1126" s="111">
        <v>2170499</v>
      </c>
      <c r="B1126" s="111" t="s">
        <v>969</v>
      </c>
      <c r="C1126" s="132">
        <v>0</v>
      </c>
      <c r="D1126" s="132">
        <v>0</v>
      </c>
      <c r="E1126" s="149" t="e">
        <f t="shared" si="21"/>
        <v>#DIV/0!</v>
      </c>
    </row>
    <row r="1127" spans="1:5" ht="16.5" customHeight="1">
      <c r="A1127" s="111">
        <v>21799</v>
      </c>
      <c r="B1127" s="110" t="s">
        <v>970</v>
      </c>
      <c r="C1127" s="132">
        <f>SUM(C1128:C1129)</f>
        <v>604</v>
      </c>
      <c r="D1127" s="132">
        <v>1812</v>
      </c>
      <c r="E1127" s="149">
        <f t="shared" si="21"/>
        <v>33.33333333333333</v>
      </c>
    </row>
    <row r="1128" spans="1:5" ht="16.5" customHeight="1">
      <c r="A1128" s="111">
        <v>2179902</v>
      </c>
      <c r="B1128" s="111" t="s">
        <v>971</v>
      </c>
      <c r="C1128" s="132">
        <v>-3</v>
      </c>
      <c r="D1128" s="132">
        <v>0</v>
      </c>
      <c r="E1128" s="149" t="e">
        <f t="shared" si="21"/>
        <v>#DIV/0!</v>
      </c>
    </row>
    <row r="1129" spans="1:5" ht="16.5" customHeight="1">
      <c r="A1129" s="111">
        <v>2179999</v>
      </c>
      <c r="B1129" s="111" t="s">
        <v>972</v>
      </c>
      <c r="C1129" s="132">
        <v>607</v>
      </c>
      <c r="D1129" s="132">
        <v>1812</v>
      </c>
      <c r="E1129" s="149">
        <f t="shared" si="21"/>
        <v>33.498896247240616</v>
      </c>
    </row>
    <row r="1130" spans="1:5" ht="16.5" customHeight="1">
      <c r="A1130" s="111">
        <v>219</v>
      </c>
      <c r="B1130" s="110" t="s">
        <v>973</v>
      </c>
      <c r="C1130" s="132">
        <f>SUM(C1131:C1139)</f>
        <v>0</v>
      </c>
      <c r="D1130" s="132">
        <v>0</v>
      </c>
      <c r="E1130" s="149" t="e">
        <f t="shared" si="21"/>
        <v>#DIV/0!</v>
      </c>
    </row>
    <row r="1131" spans="1:5" ht="16.5" customHeight="1">
      <c r="A1131" s="111">
        <v>21901</v>
      </c>
      <c r="B1131" s="110" t="s">
        <v>974</v>
      </c>
      <c r="C1131" s="132">
        <v>0</v>
      </c>
      <c r="D1131" s="132">
        <v>0</v>
      </c>
      <c r="E1131" s="149" t="e">
        <f t="shared" si="21"/>
        <v>#DIV/0!</v>
      </c>
    </row>
    <row r="1132" spans="1:5" ht="16.5" customHeight="1">
      <c r="A1132" s="111">
        <v>21902</v>
      </c>
      <c r="B1132" s="110" t="s">
        <v>975</v>
      </c>
      <c r="C1132" s="132">
        <v>0</v>
      </c>
      <c r="D1132" s="132">
        <v>0</v>
      </c>
      <c r="E1132" s="149" t="e">
        <f t="shared" si="21"/>
        <v>#DIV/0!</v>
      </c>
    </row>
    <row r="1133" spans="1:5" ht="16.5" customHeight="1">
      <c r="A1133" s="111">
        <v>21903</v>
      </c>
      <c r="B1133" s="110" t="s">
        <v>976</v>
      </c>
      <c r="C1133" s="132">
        <v>0</v>
      </c>
      <c r="D1133" s="132">
        <v>0</v>
      </c>
      <c r="E1133" s="149" t="e">
        <f t="shared" si="21"/>
        <v>#DIV/0!</v>
      </c>
    </row>
    <row r="1134" spans="1:5" ht="16.5" customHeight="1">
      <c r="A1134" s="111">
        <v>21904</v>
      </c>
      <c r="B1134" s="110" t="s">
        <v>977</v>
      </c>
      <c r="C1134" s="132">
        <v>0</v>
      </c>
      <c r="D1134" s="132">
        <v>0</v>
      </c>
      <c r="E1134" s="149" t="e">
        <f t="shared" si="21"/>
        <v>#DIV/0!</v>
      </c>
    </row>
    <row r="1135" spans="1:5" ht="16.5" customHeight="1">
      <c r="A1135" s="111">
        <v>21905</v>
      </c>
      <c r="B1135" s="110" t="s">
        <v>978</v>
      </c>
      <c r="C1135" s="132">
        <v>0</v>
      </c>
      <c r="D1135" s="132">
        <v>0</v>
      </c>
      <c r="E1135" s="149" t="e">
        <f t="shared" si="21"/>
        <v>#DIV/0!</v>
      </c>
    </row>
    <row r="1136" spans="1:5" ht="16.5" customHeight="1">
      <c r="A1136" s="111">
        <v>21906</v>
      </c>
      <c r="B1136" s="110" t="s">
        <v>749</v>
      </c>
      <c r="C1136" s="132">
        <v>0</v>
      </c>
      <c r="D1136" s="132">
        <v>0</v>
      </c>
      <c r="E1136" s="149" t="e">
        <f t="shared" si="21"/>
        <v>#DIV/0!</v>
      </c>
    </row>
    <row r="1137" spans="1:5" ht="16.5" customHeight="1">
      <c r="A1137" s="111">
        <v>21907</v>
      </c>
      <c r="B1137" s="110" t="s">
        <v>979</v>
      </c>
      <c r="C1137" s="132">
        <v>0</v>
      </c>
      <c r="D1137" s="132">
        <v>0</v>
      </c>
      <c r="E1137" s="149" t="e">
        <f t="shared" si="21"/>
        <v>#DIV/0!</v>
      </c>
    </row>
    <row r="1138" spans="1:5" ht="16.5" customHeight="1">
      <c r="A1138" s="111">
        <v>21908</v>
      </c>
      <c r="B1138" s="110" t="s">
        <v>980</v>
      </c>
      <c r="C1138" s="132">
        <v>0</v>
      </c>
      <c r="D1138" s="132">
        <v>0</v>
      </c>
      <c r="E1138" s="149" t="e">
        <f t="shared" si="21"/>
        <v>#DIV/0!</v>
      </c>
    </row>
    <row r="1139" spans="1:5" ht="16.5" customHeight="1">
      <c r="A1139" s="111">
        <v>21999</v>
      </c>
      <c r="B1139" s="110" t="s">
        <v>104</v>
      </c>
      <c r="C1139" s="132">
        <v>0</v>
      </c>
      <c r="D1139" s="132">
        <v>0</v>
      </c>
      <c r="E1139" s="149" t="e">
        <f t="shared" si="21"/>
        <v>#DIV/0!</v>
      </c>
    </row>
    <row r="1140" spans="1:5" ht="16.5" customHeight="1">
      <c r="A1140" s="111">
        <v>220</v>
      </c>
      <c r="B1140" s="110" t="s">
        <v>981</v>
      </c>
      <c r="C1140" s="132">
        <f>SUM(C1141,C1168,C1183)</f>
        <v>57921</v>
      </c>
      <c r="D1140" s="132">
        <v>46551</v>
      </c>
      <c r="E1140" s="149">
        <f t="shared" si="21"/>
        <v>124.42482438615711</v>
      </c>
    </row>
    <row r="1141" spans="1:5" ht="16.5" customHeight="1">
      <c r="A1141" s="111">
        <v>22001</v>
      </c>
      <c r="B1141" s="110" t="s">
        <v>982</v>
      </c>
      <c r="C1141" s="132">
        <f>SUM(C1142:C1167)</f>
        <v>55571</v>
      </c>
      <c r="D1141" s="132">
        <v>44012</v>
      </c>
      <c r="E1141" s="149">
        <f t="shared" si="21"/>
        <v>126.26329182950104</v>
      </c>
    </row>
    <row r="1142" spans="1:5" ht="16.5" customHeight="1">
      <c r="A1142" s="111">
        <v>2200101</v>
      </c>
      <c r="B1142" s="111" t="s">
        <v>119</v>
      </c>
      <c r="C1142" s="132">
        <v>14934</v>
      </c>
      <c r="D1142" s="132">
        <v>13976</v>
      </c>
      <c r="E1142" s="149">
        <f t="shared" si="21"/>
        <v>106.85460789925587</v>
      </c>
    </row>
    <row r="1143" spans="1:5" ht="16.5" customHeight="1">
      <c r="A1143" s="111">
        <v>2200102</v>
      </c>
      <c r="B1143" s="111" t="s">
        <v>120</v>
      </c>
      <c r="C1143" s="132">
        <v>2590</v>
      </c>
      <c r="D1143" s="132">
        <v>5025</v>
      </c>
      <c r="E1143" s="149">
        <f t="shared" si="21"/>
        <v>51.542288557213936</v>
      </c>
    </row>
    <row r="1144" spans="1:5" ht="16.5" customHeight="1">
      <c r="A1144" s="111">
        <v>2200103</v>
      </c>
      <c r="B1144" s="111" t="s">
        <v>121</v>
      </c>
      <c r="C1144" s="132">
        <v>699</v>
      </c>
      <c r="D1144" s="132">
        <v>0</v>
      </c>
      <c r="E1144" s="149" t="e">
        <f t="shared" si="21"/>
        <v>#DIV/0!</v>
      </c>
    </row>
    <row r="1145" spans="1:5" ht="16.5" customHeight="1">
      <c r="A1145" s="111">
        <v>2200104</v>
      </c>
      <c r="B1145" s="111" t="s">
        <v>983</v>
      </c>
      <c r="C1145" s="132">
        <v>765</v>
      </c>
      <c r="D1145" s="132">
        <v>2199</v>
      </c>
      <c r="E1145" s="149">
        <f t="shared" si="21"/>
        <v>34.78854024556617</v>
      </c>
    </row>
    <row r="1146" spans="1:5" ht="16.5" customHeight="1">
      <c r="A1146" s="111">
        <v>2200106</v>
      </c>
      <c r="B1146" s="111" t="s">
        <v>984</v>
      </c>
      <c r="C1146" s="132">
        <v>7783</v>
      </c>
      <c r="D1146" s="132">
        <v>4979</v>
      </c>
      <c r="E1146" s="149">
        <f t="shared" si="21"/>
        <v>156.31652942357903</v>
      </c>
    </row>
    <row r="1147" spans="1:5" ht="16.5" customHeight="1">
      <c r="A1147" s="111">
        <v>2200107</v>
      </c>
      <c r="B1147" s="111" t="s">
        <v>985</v>
      </c>
      <c r="C1147" s="132">
        <v>30</v>
      </c>
      <c r="D1147" s="132">
        <v>869</v>
      </c>
      <c r="E1147" s="149">
        <f t="shared" si="21"/>
        <v>3.452243958573072</v>
      </c>
    </row>
    <row r="1148" spans="1:5" ht="16.5" customHeight="1">
      <c r="A1148" s="111">
        <v>2200108</v>
      </c>
      <c r="B1148" s="111" t="s">
        <v>986</v>
      </c>
      <c r="C1148" s="132">
        <v>20</v>
      </c>
      <c r="D1148" s="132">
        <v>0</v>
      </c>
      <c r="E1148" s="149" t="e">
        <f t="shared" si="21"/>
        <v>#DIV/0!</v>
      </c>
    </row>
    <row r="1149" spans="1:5" ht="16.5" customHeight="1">
      <c r="A1149" s="111">
        <v>2200109</v>
      </c>
      <c r="B1149" s="111" t="s">
        <v>987</v>
      </c>
      <c r="C1149" s="132">
        <v>1382</v>
      </c>
      <c r="D1149" s="132">
        <v>2298</v>
      </c>
      <c r="E1149" s="149">
        <f t="shared" si="21"/>
        <v>60.13925152306353</v>
      </c>
    </row>
    <row r="1150" spans="1:5" ht="16.5" customHeight="1">
      <c r="A1150" s="111">
        <v>2200112</v>
      </c>
      <c r="B1150" s="111" t="s">
        <v>988</v>
      </c>
      <c r="C1150" s="132">
        <v>8985</v>
      </c>
      <c r="D1150" s="132">
        <v>92</v>
      </c>
      <c r="E1150" s="149">
        <f t="shared" si="21"/>
        <v>9766.304347826088</v>
      </c>
    </row>
    <row r="1151" spans="1:5" ht="16.5" customHeight="1">
      <c r="A1151" s="111">
        <v>2200113</v>
      </c>
      <c r="B1151" s="111" t="s">
        <v>989</v>
      </c>
      <c r="C1151" s="132">
        <v>86</v>
      </c>
      <c r="D1151" s="132">
        <v>13</v>
      </c>
      <c r="E1151" s="149">
        <f t="shared" si="21"/>
        <v>661.5384615384615</v>
      </c>
    </row>
    <row r="1152" spans="1:5" ht="16.5" customHeight="1">
      <c r="A1152" s="111">
        <v>2200114</v>
      </c>
      <c r="B1152" s="111" t="s">
        <v>990</v>
      </c>
      <c r="C1152" s="132">
        <v>719</v>
      </c>
      <c r="D1152" s="132">
        <v>118</v>
      </c>
      <c r="E1152" s="149">
        <f t="shared" si="21"/>
        <v>609.3220338983051</v>
      </c>
    </row>
    <row r="1153" spans="1:5" ht="16.5" customHeight="1">
      <c r="A1153" s="111">
        <v>2200115</v>
      </c>
      <c r="B1153" s="111" t="s">
        <v>991</v>
      </c>
      <c r="C1153" s="132">
        <v>0</v>
      </c>
      <c r="D1153" s="132">
        <v>0</v>
      </c>
      <c r="E1153" s="149" t="e">
        <f aca="true" t="shared" si="22" ref="E1153:E1216">C1153/D1153*100</f>
        <v>#DIV/0!</v>
      </c>
    </row>
    <row r="1154" spans="1:5" ht="16.5" customHeight="1">
      <c r="A1154" s="111">
        <v>2200116</v>
      </c>
      <c r="B1154" s="111" t="s">
        <v>992</v>
      </c>
      <c r="C1154" s="132">
        <v>0</v>
      </c>
      <c r="D1154" s="132">
        <v>0</v>
      </c>
      <c r="E1154" s="149" t="e">
        <f t="shared" si="22"/>
        <v>#DIV/0!</v>
      </c>
    </row>
    <row r="1155" spans="1:5" ht="16.5" customHeight="1">
      <c r="A1155" s="111">
        <v>2200119</v>
      </c>
      <c r="B1155" s="111" t="s">
        <v>993</v>
      </c>
      <c r="C1155" s="132">
        <v>0</v>
      </c>
      <c r="D1155" s="132">
        <v>0</v>
      </c>
      <c r="E1155" s="149" t="e">
        <f t="shared" si="22"/>
        <v>#DIV/0!</v>
      </c>
    </row>
    <row r="1156" spans="1:5" ht="16.5" customHeight="1">
      <c r="A1156" s="111">
        <v>2200120</v>
      </c>
      <c r="B1156" s="111" t="s">
        <v>994</v>
      </c>
      <c r="C1156" s="132">
        <v>0</v>
      </c>
      <c r="D1156" s="132">
        <v>0</v>
      </c>
      <c r="E1156" s="149" t="e">
        <f t="shared" si="22"/>
        <v>#DIV/0!</v>
      </c>
    </row>
    <row r="1157" spans="1:5" ht="16.5" customHeight="1">
      <c r="A1157" s="111">
        <v>2200121</v>
      </c>
      <c r="B1157" s="111" t="s">
        <v>995</v>
      </c>
      <c r="C1157" s="132">
        <v>0</v>
      </c>
      <c r="D1157" s="132">
        <v>0</v>
      </c>
      <c r="E1157" s="149" t="e">
        <f t="shared" si="22"/>
        <v>#DIV/0!</v>
      </c>
    </row>
    <row r="1158" spans="1:5" ht="16.5" customHeight="1">
      <c r="A1158" s="111">
        <v>2200122</v>
      </c>
      <c r="B1158" s="111" t="s">
        <v>996</v>
      </c>
      <c r="C1158" s="132">
        <v>0</v>
      </c>
      <c r="D1158" s="132">
        <v>0</v>
      </c>
      <c r="E1158" s="149" t="e">
        <f t="shared" si="22"/>
        <v>#DIV/0!</v>
      </c>
    </row>
    <row r="1159" spans="1:5" ht="16.5" customHeight="1">
      <c r="A1159" s="111">
        <v>2200123</v>
      </c>
      <c r="B1159" s="111" t="s">
        <v>997</v>
      </c>
      <c r="C1159" s="132">
        <v>0</v>
      </c>
      <c r="D1159" s="132">
        <v>0</v>
      </c>
      <c r="E1159" s="149" t="e">
        <f t="shared" si="22"/>
        <v>#DIV/0!</v>
      </c>
    </row>
    <row r="1160" spans="1:5" ht="16.5" customHeight="1">
      <c r="A1160" s="111">
        <v>2200124</v>
      </c>
      <c r="B1160" s="111" t="s">
        <v>998</v>
      </c>
      <c r="C1160" s="132">
        <v>0</v>
      </c>
      <c r="D1160" s="132">
        <v>0</v>
      </c>
      <c r="E1160" s="149" t="e">
        <f t="shared" si="22"/>
        <v>#DIV/0!</v>
      </c>
    </row>
    <row r="1161" spans="1:5" ht="16.5" customHeight="1">
      <c r="A1161" s="111">
        <v>2200125</v>
      </c>
      <c r="B1161" s="111" t="s">
        <v>999</v>
      </c>
      <c r="C1161" s="132">
        <v>0</v>
      </c>
      <c r="D1161" s="132">
        <v>0</v>
      </c>
      <c r="E1161" s="149" t="e">
        <f t="shared" si="22"/>
        <v>#DIV/0!</v>
      </c>
    </row>
    <row r="1162" spans="1:5" ht="16.5" customHeight="1">
      <c r="A1162" s="111">
        <v>2200126</v>
      </c>
      <c r="B1162" s="111" t="s">
        <v>1000</v>
      </c>
      <c r="C1162" s="132">
        <v>0</v>
      </c>
      <c r="D1162" s="132">
        <v>0</v>
      </c>
      <c r="E1162" s="149" t="e">
        <f t="shared" si="22"/>
        <v>#DIV/0!</v>
      </c>
    </row>
    <row r="1163" spans="1:5" ht="16.5" customHeight="1">
      <c r="A1163" s="111">
        <v>2200127</v>
      </c>
      <c r="B1163" s="111" t="s">
        <v>1001</v>
      </c>
      <c r="C1163" s="132">
        <v>0</v>
      </c>
      <c r="D1163" s="132">
        <v>0</v>
      </c>
      <c r="E1163" s="149" t="e">
        <f t="shared" si="22"/>
        <v>#DIV/0!</v>
      </c>
    </row>
    <row r="1164" spans="1:5" ht="16.5" customHeight="1">
      <c r="A1164" s="111">
        <v>2200128</v>
      </c>
      <c r="B1164" s="111" t="s">
        <v>1002</v>
      </c>
      <c r="C1164" s="132">
        <v>0</v>
      </c>
      <c r="D1164" s="132">
        <v>0</v>
      </c>
      <c r="E1164" s="149" t="e">
        <f t="shared" si="22"/>
        <v>#DIV/0!</v>
      </c>
    </row>
    <row r="1165" spans="1:5" ht="16.5" customHeight="1">
      <c r="A1165" s="111">
        <v>2200129</v>
      </c>
      <c r="B1165" s="111" t="s">
        <v>1003</v>
      </c>
      <c r="C1165" s="132">
        <v>455</v>
      </c>
      <c r="D1165" s="132">
        <v>185</v>
      </c>
      <c r="E1165" s="149">
        <f t="shared" si="22"/>
        <v>245.94594594594597</v>
      </c>
    </row>
    <row r="1166" spans="1:5" ht="16.5" customHeight="1">
      <c r="A1166" s="111">
        <v>2200150</v>
      </c>
      <c r="B1166" s="111" t="s">
        <v>128</v>
      </c>
      <c r="C1166" s="132">
        <v>2744</v>
      </c>
      <c r="D1166" s="132">
        <v>1841</v>
      </c>
      <c r="E1166" s="149">
        <f t="shared" si="22"/>
        <v>149.0494296577947</v>
      </c>
    </row>
    <row r="1167" spans="1:5" ht="16.5" customHeight="1">
      <c r="A1167" s="111">
        <v>2200199</v>
      </c>
      <c r="B1167" s="111" t="s">
        <v>1004</v>
      </c>
      <c r="C1167" s="132">
        <v>14379</v>
      </c>
      <c r="D1167" s="132">
        <v>12417</v>
      </c>
      <c r="E1167" s="149">
        <f t="shared" si="22"/>
        <v>115.80091809615848</v>
      </c>
    </row>
    <row r="1168" spans="1:5" ht="16.5" customHeight="1">
      <c r="A1168" s="111">
        <v>22005</v>
      </c>
      <c r="B1168" s="110" t="s">
        <v>1005</v>
      </c>
      <c r="C1168" s="132">
        <f>SUM(C1169:C1182)</f>
        <v>2316</v>
      </c>
      <c r="D1168" s="132">
        <v>1996</v>
      </c>
      <c r="E1168" s="149">
        <f t="shared" si="22"/>
        <v>116.03206412825651</v>
      </c>
    </row>
    <row r="1169" spans="1:5" ht="16.5" customHeight="1">
      <c r="A1169" s="111">
        <v>2200501</v>
      </c>
      <c r="B1169" s="111" t="s">
        <v>119</v>
      </c>
      <c r="C1169" s="132">
        <v>535</v>
      </c>
      <c r="D1169" s="132">
        <v>405</v>
      </c>
      <c r="E1169" s="149">
        <f t="shared" si="22"/>
        <v>132.0987654320988</v>
      </c>
    </row>
    <row r="1170" spans="1:5" ht="16.5" customHeight="1">
      <c r="A1170" s="111">
        <v>2200502</v>
      </c>
      <c r="B1170" s="111" t="s">
        <v>120</v>
      </c>
      <c r="C1170" s="132">
        <v>253</v>
      </c>
      <c r="D1170" s="132">
        <v>259</v>
      </c>
      <c r="E1170" s="149">
        <f t="shared" si="22"/>
        <v>97.68339768339769</v>
      </c>
    </row>
    <row r="1171" spans="1:5" ht="16.5" customHeight="1">
      <c r="A1171" s="111">
        <v>2200503</v>
      </c>
      <c r="B1171" s="111" t="s">
        <v>121</v>
      </c>
      <c r="C1171" s="132">
        <v>0</v>
      </c>
      <c r="D1171" s="132">
        <v>0</v>
      </c>
      <c r="E1171" s="149" t="e">
        <f t="shared" si="22"/>
        <v>#DIV/0!</v>
      </c>
    </row>
    <row r="1172" spans="1:5" ht="16.5" customHeight="1">
      <c r="A1172" s="111">
        <v>2200504</v>
      </c>
      <c r="B1172" s="111" t="s">
        <v>1006</v>
      </c>
      <c r="C1172" s="132">
        <v>75</v>
      </c>
      <c r="D1172" s="132">
        <v>55</v>
      </c>
      <c r="E1172" s="149">
        <f t="shared" si="22"/>
        <v>136.36363636363635</v>
      </c>
    </row>
    <row r="1173" spans="1:5" ht="16.5" customHeight="1">
      <c r="A1173" s="111">
        <v>2200506</v>
      </c>
      <c r="B1173" s="111" t="s">
        <v>1007</v>
      </c>
      <c r="C1173" s="132">
        <v>0</v>
      </c>
      <c r="D1173" s="132">
        <v>0</v>
      </c>
      <c r="E1173" s="149" t="e">
        <f t="shared" si="22"/>
        <v>#DIV/0!</v>
      </c>
    </row>
    <row r="1174" spans="1:5" ht="16.5" customHeight="1">
      <c r="A1174" s="111">
        <v>2200507</v>
      </c>
      <c r="B1174" s="111" t="s">
        <v>1008</v>
      </c>
      <c r="C1174" s="132">
        <v>0</v>
      </c>
      <c r="D1174" s="132">
        <v>0</v>
      </c>
      <c r="E1174" s="149" t="e">
        <f t="shared" si="22"/>
        <v>#DIV/0!</v>
      </c>
    </row>
    <row r="1175" spans="1:5" ht="16.5" customHeight="1">
      <c r="A1175" s="111">
        <v>2200508</v>
      </c>
      <c r="B1175" s="111" t="s">
        <v>1009</v>
      </c>
      <c r="C1175" s="132">
        <v>248</v>
      </c>
      <c r="D1175" s="132">
        <v>20</v>
      </c>
      <c r="E1175" s="149">
        <f t="shared" si="22"/>
        <v>1240</v>
      </c>
    </row>
    <row r="1176" spans="1:5" ht="16.5" customHeight="1">
      <c r="A1176" s="111">
        <v>2200509</v>
      </c>
      <c r="B1176" s="111" t="s">
        <v>1010</v>
      </c>
      <c r="C1176" s="132">
        <v>334</v>
      </c>
      <c r="D1176" s="132">
        <v>146</v>
      </c>
      <c r="E1176" s="149">
        <f t="shared" si="22"/>
        <v>228.7671232876712</v>
      </c>
    </row>
    <row r="1177" spans="1:5" ht="16.5" customHeight="1">
      <c r="A1177" s="111">
        <v>2200510</v>
      </c>
      <c r="B1177" s="111" t="s">
        <v>1011</v>
      </c>
      <c r="C1177" s="132">
        <v>16</v>
      </c>
      <c r="D1177" s="132">
        <v>56</v>
      </c>
      <c r="E1177" s="149">
        <f t="shared" si="22"/>
        <v>28.57142857142857</v>
      </c>
    </row>
    <row r="1178" spans="1:5" ht="16.5" customHeight="1">
      <c r="A1178" s="111">
        <v>2200511</v>
      </c>
      <c r="B1178" s="111" t="s">
        <v>1012</v>
      </c>
      <c r="C1178" s="132">
        <v>102</v>
      </c>
      <c r="D1178" s="132">
        <v>480</v>
      </c>
      <c r="E1178" s="149">
        <f t="shared" si="22"/>
        <v>21.25</v>
      </c>
    </row>
    <row r="1179" spans="1:5" ht="16.5" customHeight="1">
      <c r="A1179" s="111">
        <v>2200512</v>
      </c>
      <c r="B1179" s="111" t="s">
        <v>1013</v>
      </c>
      <c r="C1179" s="132">
        <v>0</v>
      </c>
      <c r="D1179" s="132">
        <v>0</v>
      </c>
      <c r="E1179" s="149" t="e">
        <f t="shared" si="22"/>
        <v>#DIV/0!</v>
      </c>
    </row>
    <row r="1180" spans="1:5" ht="16.5" customHeight="1">
      <c r="A1180" s="111">
        <v>2200513</v>
      </c>
      <c r="B1180" s="111" t="s">
        <v>1014</v>
      </c>
      <c r="C1180" s="132">
        <v>0</v>
      </c>
      <c r="D1180" s="132">
        <v>0</v>
      </c>
      <c r="E1180" s="149" t="e">
        <f t="shared" si="22"/>
        <v>#DIV/0!</v>
      </c>
    </row>
    <row r="1181" spans="1:5" ht="16.5" customHeight="1">
      <c r="A1181" s="111">
        <v>2200514</v>
      </c>
      <c r="B1181" s="111" t="s">
        <v>1015</v>
      </c>
      <c r="C1181" s="132">
        <v>0</v>
      </c>
      <c r="D1181" s="132">
        <v>0</v>
      </c>
      <c r="E1181" s="149" t="e">
        <f t="shared" si="22"/>
        <v>#DIV/0!</v>
      </c>
    </row>
    <row r="1182" spans="1:5" ht="16.5" customHeight="1">
      <c r="A1182" s="111">
        <v>2200599</v>
      </c>
      <c r="B1182" s="111" t="s">
        <v>1016</v>
      </c>
      <c r="C1182" s="132">
        <v>753</v>
      </c>
      <c r="D1182" s="132">
        <v>575</v>
      </c>
      <c r="E1182" s="149">
        <f t="shared" si="22"/>
        <v>130.95652173913044</v>
      </c>
    </row>
    <row r="1183" spans="1:5" ht="16.5" customHeight="1">
      <c r="A1183" s="111">
        <v>22099</v>
      </c>
      <c r="B1183" s="110" t="s">
        <v>1017</v>
      </c>
      <c r="C1183" s="132">
        <f>C1184</f>
        <v>34</v>
      </c>
      <c r="D1183" s="132">
        <v>543</v>
      </c>
      <c r="E1183" s="149">
        <f t="shared" si="22"/>
        <v>6.261510128913445</v>
      </c>
    </row>
    <row r="1184" spans="1:5" ht="16.5" customHeight="1">
      <c r="A1184" s="111">
        <v>2209999</v>
      </c>
      <c r="B1184" s="111" t="s">
        <v>1018</v>
      </c>
      <c r="C1184" s="132">
        <v>34</v>
      </c>
      <c r="D1184" s="132">
        <v>543</v>
      </c>
      <c r="E1184" s="149">
        <f t="shared" si="22"/>
        <v>6.261510128913445</v>
      </c>
    </row>
    <row r="1185" spans="1:5" ht="16.5" customHeight="1">
      <c r="A1185" s="111">
        <v>221</v>
      </c>
      <c r="B1185" s="110" t="s">
        <v>1019</v>
      </c>
      <c r="C1185" s="132">
        <f>SUM(C1186,C1197,C1201)</f>
        <v>157493</v>
      </c>
      <c r="D1185" s="132">
        <v>127466</v>
      </c>
      <c r="E1185" s="149">
        <f t="shared" si="22"/>
        <v>123.55687006731206</v>
      </c>
    </row>
    <row r="1186" spans="1:5" ht="16.5" customHeight="1">
      <c r="A1186" s="111">
        <v>22101</v>
      </c>
      <c r="B1186" s="110" t="s">
        <v>1020</v>
      </c>
      <c r="C1186" s="132">
        <f>SUM(C1187:C1196)</f>
        <v>67559</v>
      </c>
      <c r="D1186" s="132">
        <v>68434</v>
      </c>
      <c r="E1186" s="149">
        <f t="shared" si="22"/>
        <v>98.72139579741065</v>
      </c>
    </row>
    <row r="1187" spans="1:5" ht="16.5" customHeight="1">
      <c r="A1187" s="111">
        <v>2210101</v>
      </c>
      <c r="B1187" s="111" t="s">
        <v>1021</v>
      </c>
      <c r="C1187" s="132">
        <v>0</v>
      </c>
      <c r="D1187" s="132">
        <v>535</v>
      </c>
      <c r="E1187" s="149">
        <f t="shared" si="22"/>
        <v>0</v>
      </c>
    </row>
    <row r="1188" spans="1:5" ht="16.5" customHeight="1">
      <c r="A1188" s="111">
        <v>2210102</v>
      </c>
      <c r="B1188" s="111" t="s">
        <v>1022</v>
      </c>
      <c r="C1188" s="132">
        <v>503</v>
      </c>
      <c r="D1188" s="132">
        <v>0</v>
      </c>
      <c r="E1188" s="149" t="e">
        <f t="shared" si="22"/>
        <v>#DIV/0!</v>
      </c>
    </row>
    <row r="1189" spans="1:5" ht="16.5" customHeight="1">
      <c r="A1189" s="111">
        <v>2210103</v>
      </c>
      <c r="B1189" s="111" t="s">
        <v>1023</v>
      </c>
      <c r="C1189" s="132">
        <v>16031</v>
      </c>
      <c r="D1189" s="132">
        <v>16904</v>
      </c>
      <c r="E1189" s="149">
        <f t="shared" si="22"/>
        <v>94.83554188357786</v>
      </c>
    </row>
    <row r="1190" spans="1:5" ht="16.5" customHeight="1">
      <c r="A1190" s="111">
        <v>2210104</v>
      </c>
      <c r="B1190" s="111" t="s">
        <v>1024</v>
      </c>
      <c r="C1190" s="132">
        <v>0</v>
      </c>
      <c r="D1190" s="132">
        <v>0</v>
      </c>
      <c r="E1190" s="149" t="e">
        <f t="shared" si="22"/>
        <v>#DIV/0!</v>
      </c>
    </row>
    <row r="1191" spans="1:5" ht="16.5" customHeight="1">
      <c r="A1191" s="111">
        <v>2210105</v>
      </c>
      <c r="B1191" s="111" t="s">
        <v>1025</v>
      </c>
      <c r="C1191" s="132">
        <v>6368</v>
      </c>
      <c r="D1191" s="132">
        <v>4053</v>
      </c>
      <c r="E1191" s="149">
        <f t="shared" si="22"/>
        <v>157.11818406118925</v>
      </c>
    </row>
    <row r="1192" spans="1:5" ht="16.5" customHeight="1">
      <c r="A1192" s="111">
        <v>2210106</v>
      </c>
      <c r="B1192" s="111" t="s">
        <v>1026</v>
      </c>
      <c r="C1192" s="132">
        <v>1626</v>
      </c>
      <c r="D1192" s="132">
        <v>3101</v>
      </c>
      <c r="E1192" s="149">
        <f t="shared" si="22"/>
        <v>52.434698484359885</v>
      </c>
    </row>
    <row r="1193" spans="1:5" ht="16.5" customHeight="1">
      <c r="A1193" s="111">
        <v>2210107</v>
      </c>
      <c r="B1193" s="111" t="s">
        <v>1027</v>
      </c>
      <c r="C1193" s="132">
        <v>5341</v>
      </c>
      <c r="D1193" s="132">
        <v>2500</v>
      </c>
      <c r="E1193" s="149">
        <f t="shared" si="22"/>
        <v>213.64000000000001</v>
      </c>
    </row>
    <row r="1194" spans="1:5" ht="16.5" customHeight="1">
      <c r="A1194" s="111">
        <v>2210108</v>
      </c>
      <c r="B1194" s="111" t="s">
        <v>1028</v>
      </c>
      <c r="C1194" s="132">
        <v>26026</v>
      </c>
      <c r="D1194" s="132">
        <v>27980</v>
      </c>
      <c r="E1194" s="149">
        <f t="shared" si="22"/>
        <v>93.01644031451036</v>
      </c>
    </row>
    <row r="1195" spans="1:5" ht="16.5" customHeight="1">
      <c r="A1195" s="111">
        <v>2210109</v>
      </c>
      <c r="B1195" s="111" t="s">
        <v>1029</v>
      </c>
      <c r="C1195" s="132">
        <v>0</v>
      </c>
      <c r="D1195" s="132">
        <v>0</v>
      </c>
      <c r="E1195" s="149" t="e">
        <f t="shared" si="22"/>
        <v>#DIV/0!</v>
      </c>
    </row>
    <row r="1196" spans="1:5" ht="16.5" customHeight="1">
      <c r="A1196" s="111">
        <v>2210199</v>
      </c>
      <c r="B1196" s="111" t="s">
        <v>1030</v>
      </c>
      <c r="C1196" s="132">
        <v>11664</v>
      </c>
      <c r="D1196" s="132">
        <v>13361</v>
      </c>
      <c r="E1196" s="149">
        <f t="shared" si="22"/>
        <v>87.29885487613203</v>
      </c>
    </row>
    <row r="1197" spans="1:5" ht="16.5" customHeight="1">
      <c r="A1197" s="111">
        <v>22102</v>
      </c>
      <c r="B1197" s="110" t="s">
        <v>1031</v>
      </c>
      <c r="C1197" s="132">
        <f>SUM(C1198:C1200)</f>
        <v>74423</v>
      </c>
      <c r="D1197" s="132">
        <v>45158</v>
      </c>
      <c r="E1197" s="149">
        <f t="shared" si="22"/>
        <v>164.80579299348952</v>
      </c>
    </row>
    <row r="1198" spans="1:5" ht="16.5" customHeight="1">
      <c r="A1198" s="111">
        <v>2210201</v>
      </c>
      <c r="B1198" s="111" t="s">
        <v>1032</v>
      </c>
      <c r="C1198" s="132">
        <v>74360</v>
      </c>
      <c r="D1198" s="132">
        <v>45158</v>
      </c>
      <c r="E1198" s="149">
        <f t="shared" si="22"/>
        <v>164.66628282917753</v>
      </c>
    </row>
    <row r="1199" spans="1:5" ht="16.5" customHeight="1">
      <c r="A1199" s="111">
        <v>2210202</v>
      </c>
      <c r="B1199" s="111" t="s">
        <v>1033</v>
      </c>
      <c r="C1199" s="132">
        <v>0</v>
      </c>
      <c r="D1199" s="132">
        <v>0</v>
      </c>
      <c r="E1199" s="149" t="e">
        <f t="shared" si="22"/>
        <v>#DIV/0!</v>
      </c>
    </row>
    <row r="1200" spans="1:5" ht="16.5" customHeight="1">
      <c r="A1200" s="111">
        <v>2210203</v>
      </c>
      <c r="B1200" s="111" t="s">
        <v>1034</v>
      </c>
      <c r="C1200" s="132">
        <v>63</v>
      </c>
      <c r="D1200" s="132">
        <v>0</v>
      </c>
      <c r="E1200" s="149" t="e">
        <f t="shared" si="22"/>
        <v>#DIV/0!</v>
      </c>
    </row>
    <row r="1201" spans="1:5" ht="16.5" customHeight="1">
      <c r="A1201" s="111">
        <v>22103</v>
      </c>
      <c r="B1201" s="110" t="s">
        <v>1035</v>
      </c>
      <c r="C1201" s="132">
        <f>SUM(C1202:C1204)</f>
        <v>15511</v>
      </c>
      <c r="D1201" s="132">
        <v>13874</v>
      </c>
      <c r="E1201" s="149">
        <f t="shared" si="22"/>
        <v>111.79904858007785</v>
      </c>
    </row>
    <row r="1202" spans="1:5" ht="16.5" customHeight="1">
      <c r="A1202" s="111">
        <v>2210301</v>
      </c>
      <c r="B1202" s="111" t="s">
        <v>1036</v>
      </c>
      <c r="C1202" s="132">
        <v>3459</v>
      </c>
      <c r="D1202" s="132">
        <v>2490</v>
      </c>
      <c r="E1202" s="149">
        <f t="shared" si="22"/>
        <v>138.9156626506024</v>
      </c>
    </row>
    <row r="1203" spans="1:5" ht="16.5" customHeight="1">
      <c r="A1203" s="111">
        <v>2210302</v>
      </c>
      <c r="B1203" s="111" t="s">
        <v>1037</v>
      </c>
      <c r="C1203" s="132">
        <v>4968</v>
      </c>
      <c r="D1203" s="132">
        <v>5725</v>
      </c>
      <c r="E1203" s="149">
        <f t="shared" si="22"/>
        <v>86.77729257641921</v>
      </c>
    </row>
    <row r="1204" spans="1:5" ht="16.5" customHeight="1">
      <c r="A1204" s="111">
        <v>2210399</v>
      </c>
      <c r="B1204" s="111" t="s">
        <v>1038</v>
      </c>
      <c r="C1204" s="132">
        <v>7084</v>
      </c>
      <c r="D1204" s="132">
        <v>5659</v>
      </c>
      <c r="E1204" s="149">
        <f t="shared" si="22"/>
        <v>125.18112740766921</v>
      </c>
    </row>
    <row r="1205" spans="1:5" ht="16.5" customHeight="1">
      <c r="A1205" s="111">
        <v>222</v>
      </c>
      <c r="B1205" s="110" t="s">
        <v>1039</v>
      </c>
      <c r="C1205" s="132">
        <f>SUM(C1206,C1224,C1230,C1236)</f>
        <v>26343</v>
      </c>
      <c r="D1205" s="132">
        <v>19471</v>
      </c>
      <c r="E1205" s="149">
        <f t="shared" si="22"/>
        <v>135.29351343022958</v>
      </c>
    </row>
    <row r="1206" spans="1:5" ht="16.5" customHeight="1">
      <c r="A1206" s="111">
        <v>22201</v>
      </c>
      <c r="B1206" s="110" t="s">
        <v>1040</v>
      </c>
      <c r="C1206" s="132">
        <f>SUM(C1207:C1223)</f>
        <v>21628</v>
      </c>
      <c r="D1206" s="132">
        <v>16640</v>
      </c>
      <c r="E1206" s="149">
        <f t="shared" si="22"/>
        <v>129.97596153846155</v>
      </c>
    </row>
    <row r="1207" spans="1:5" ht="16.5" customHeight="1">
      <c r="A1207" s="111">
        <v>2220101</v>
      </c>
      <c r="B1207" s="111" t="s">
        <v>119</v>
      </c>
      <c r="C1207" s="132">
        <v>675</v>
      </c>
      <c r="D1207" s="132">
        <v>601</v>
      </c>
      <c r="E1207" s="149">
        <f t="shared" si="22"/>
        <v>112.31281198003327</v>
      </c>
    </row>
    <row r="1208" spans="1:5" ht="16.5" customHeight="1">
      <c r="A1208" s="111">
        <v>2220102</v>
      </c>
      <c r="B1208" s="111" t="s">
        <v>120</v>
      </c>
      <c r="C1208" s="132">
        <v>384</v>
      </c>
      <c r="D1208" s="132">
        <v>524</v>
      </c>
      <c r="E1208" s="149">
        <f t="shared" si="22"/>
        <v>73.2824427480916</v>
      </c>
    </row>
    <row r="1209" spans="1:5" ht="16.5" customHeight="1">
      <c r="A1209" s="111">
        <v>2220103</v>
      </c>
      <c r="B1209" s="111" t="s">
        <v>121</v>
      </c>
      <c r="C1209" s="132">
        <v>0</v>
      </c>
      <c r="D1209" s="132">
        <v>0</v>
      </c>
      <c r="E1209" s="149" t="e">
        <f t="shared" si="22"/>
        <v>#DIV/0!</v>
      </c>
    </row>
    <row r="1210" spans="1:5" ht="16.5" customHeight="1">
      <c r="A1210" s="111">
        <v>2220104</v>
      </c>
      <c r="B1210" s="111" t="s">
        <v>1041</v>
      </c>
      <c r="C1210" s="132">
        <v>5</v>
      </c>
      <c r="D1210" s="132">
        <v>0</v>
      </c>
      <c r="E1210" s="149" t="e">
        <f t="shared" si="22"/>
        <v>#DIV/0!</v>
      </c>
    </row>
    <row r="1211" spans="1:5" ht="16.5" customHeight="1">
      <c r="A1211" s="111">
        <v>2220105</v>
      </c>
      <c r="B1211" s="111" t="s">
        <v>1042</v>
      </c>
      <c r="C1211" s="132">
        <v>0</v>
      </c>
      <c r="D1211" s="132">
        <v>114</v>
      </c>
      <c r="E1211" s="149">
        <f t="shared" si="22"/>
        <v>0</v>
      </c>
    </row>
    <row r="1212" spans="1:5" ht="16.5" customHeight="1">
      <c r="A1212" s="111">
        <v>2220106</v>
      </c>
      <c r="B1212" s="111" t="s">
        <v>1043</v>
      </c>
      <c r="C1212" s="132">
        <v>290</v>
      </c>
      <c r="D1212" s="132">
        <v>560</v>
      </c>
      <c r="E1212" s="149">
        <f t="shared" si="22"/>
        <v>51.78571428571429</v>
      </c>
    </row>
    <row r="1213" spans="1:5" ht="16.5" customHeight="1">
      <c r="A1213" s="111">
        <v>2220107</v>
      </c>
      <c r="B1213" s="111" t="s">
        <v>1044</v>
      </c>
      <c r="C1213" s="132">
        <v>55</v>
      </c>
      <c r="D1213" s="132">
        <v>0</v>
      </c>
      <c r="E1213" s="149" t="e">
        <f t="shared" si="22"/>
        <v>#DIV/0!</v>
      </c>
    </row>
    <row r="1214" spans="1:5" ht="16.5" customHeight="1">
      <c r="A1214" s="111">
        <v>2220112</v>
      </c>
      <c r="B1214" s="111" t="s">
        <v>1045</v>
      </c>
      <c r="C1214" s="132">
        <v>0</v>
      </c>
      <c r="D1214" s="132">
        <v>355</v>
      </c>
      <c r="E1214" s="149">
        <f t="shared" si="22"/>
        <v>0</v>
      </c>
    </row>
    <row r="1215" spans="1:5" ht="16.5" customHeight="1">
      <c r="A1215" s="111">
        <v>2220113</v>
      </c>
      <c r="B1215" s="111" t="s">
        <v>1046</v>
      </c>
      <c r="C1215" s="132">
        <v>0</v>
      </c>
      <c r="D1215" s="132">
        <v>0</v>
      </c>
      <c r="E1215" s="149" t="e">
        <f t="shared" si="22"/>
        <v>#DIV/0!</v>
      </c>
    </row>
    <row r="1216" spans="1:5" ht="16.5" customHeight="1">
      <c r="A1216" s="111">
        <v>2220114</v>
      </c>
      <c r="B1216" s="111" t="s">
        <v>1047</v>
      </c>
      <c r="C1216" s="132">
        <v>0</v>
      </c>
      <c r="D1216" s="132">
        <v>0</v>
      </c>
      <c r="E1216" s="149" t="e">
        <f t="shared" si="22"/>
        <v>#DIV/0!</v>
      </c>
    </row>
    <row r="1217" spans="1:5" ht="16.5" customHeight="1">
      <c r="A1217" s="111">
        <v>2220115</v>
      </c>
      <c r="B1217" s="111" t="s">
        <v>1048</v>
      </c>
      <c r="C1217" s="132">
        <v>2340</v>
      </c>
      <c r="D1217" s="132">
        <v>2275</v>
      </c>
      <c r="E1217" s="149">
        <f aca="true" t="shared" si="23" ref="E1217:E1280">C1217/D1217*100</f>
        <v>102.85714285714285</v>
      </c>
    </row>
    <row r="1218" spans="1:5" ht="16.5" customHeight="1">
      <c r="A1218" s="111">
        <v>2220118</v>
      </c>
      <c r="B1218" s="111" t="s">
        <v>1049</v>
      </c>
      <c r="C1218" s="132">
        <v>0</v>
      </c>
      <c r="D1218" s="132">
        <v>0</v>
      </c>
      <c r="E1218" s="149" t="e">
        <f t="shared" si="23"/>
        <v>#DIV/0!</v>
      </c>
    </row>
    <row r="1219" spans="1:5" ht="16.5" customHeight="1">
      <c r="A1219" s="111">
        <v>2220119</v>
      </c>
      <c r="B1219" s="111" t="s">
        <v>1050</v>
      </c>
      <c r="C1219" s="132">
        <v>242</v>
      </c>
      <c r="D1219" s="132">
        <v>0</v>
      </c>
      <c r="E1219" s="149" t="e">
        <f t="shared" si="23"/>
        <v>#DIV/0!</v>
      </c>
    </row>
    <row r="1220" spans="1:5" ht="16.5" customHeight="1">
      <c r="A1220" s="111">
        <v>2220120</v>
      </c>
      <c r="B1220" s="111" t="s">
        <v>1051</v>
      </c>
      <c r="C1220" s="132">
        <v>0</v>
      </c>
      <c r="D1220" s="132">
        <v>0</v>
      </c>
      <c r="E1220" s="149" t="e">
        <f t="shared" si="23"/>
        <v>#DIV/0!</v>
      </c>
    </row>
    <row r="1221" spans="1:5" ht="16.5" customHeight="1">
      <c r="A1221" s="111">
        <v>2220121</v>
      </c>
      <c r="B1221" s="111" t="s">
        <v>1052</v>
      </c>
      <c r="C1221" s="132">
        <v>0</v>
      </c>
      <c r="D1221" s="132">
        <v>0</v>
      </c>
      <c r="E1221" s="149" t="e">
        <f t="shared" si="23"/>
        <v>#DIV/0!</v>
      </c>
    </row>
    <row r="1222" spans="1:5" ht="16.5" customHeight="1">
      <c r="A1222" s="111">
        <v>2220150</v>
      </c>
      <c r="B1222" s="111" t="s">
        <v>128</v>
      </c>
      <c r="C1222" s="132">
        <v>386</v>
      </c>
      <c r="D1222" s="132">
        <v>294</v>
      </c>
      <c r="E1222" s="149">
        <f t="shared" si="23"/>
        <v>131.2925170068027</v>
      </c>
    </row>
    <row r="1223" spans="1:5" ht="16.5" customHeight="1">
      <c r="A1223" s="111">
        <v>2220199</v>
      </c>
      <c r="B1223" s="111" t="s">
        <v>1053</v>
      </c>
      <c r="C1223" s="132">
        <v>17251</v>
      </c>
      <c r="D1223" s="132">
        <v>11917</v>
      </c>
      <c r="E1223" s="149">
        <f t="shared" si="23"/>
        <v>144.75958714441555</v>
      </c>
    </row>
    <row r="1224" spans="1:5" ht="16.5" customHeight="1">
      <c r="A1224" s="111">
        <v>22203</v>
      </c>
      <c r="B1224" s="110" t="s">
        <v>1054</v>
      </c>
      <c r="C1224" s="132">
        <f>SUM(C1225:C1229)</f>
        <v>0</v>
      </c>
      <c r="D1224" s="132">
        <v>0</v>
      </c>
      <c r="E1224" s="149" t="e">
        <f t="shared" si="23"/>
        <v>#DIV/0!</v>
      </c>
    </row>
    <row r="1225" spans="1:5" ht="16.5" customHeight="1">
      <c r="A1225" s="111">
        <v>2220301</v>
      </c>
      <c r="B1225" s="111" t="s">
        <v>1055</v>
      </c>
      <c r="C1225" s="132">
        <v>0</v>
      </c>
      <c r="D1225" s="132">
        <v>0</v>
      </c>
      <c r="E1225" s="149" t="e">
        <f t="shared" si="23"/>
        <v>#DIV/0!</v>
      </c>
    </row>
    <row r="1226" spans="1:5" ht="16.5" customHeight="1">
      <c r="A1226" s="111">
        <v>2220303</v>
      </c>
      <c r="B1226" s="111" t="s">
        <v>1056</v>
      </c>
      <c r="C1226" s="132">
        <v>0</v>
      </c>
      <c r="D1226" s="132">
        <v>0</v>
      </c>
      <c r="E1226" s="149" t="e">
        <f t="shared" si="23"/>
        <v>#DIV/0!</v>
      </c>
    </row>
    <row r="1227" spans="1:5" ht="16.5" customHeight="1">
      <c r="A1227" s="111">
        <v>2220304</v>
      </c>
      <c r="B1227" s="111" t="s">
        <v>1057</v>
      </c>
      <c r="C1227" s="132">
        <v>0</v>
      </c>
      <c r="D1227" s="132">
        <v>0</v>
      </c>
      <c r="E1227" s="149" t="e">
        <f t="shared" si="23"/>
        <v>#DIV/0!</v>
      </c>
    </row>
    <row r="1228" spans="1:5" ht="16.5" customHeight="1">
      <c r="A1228" s="111">
        <v>2220305</v>
      </c>
      <c r="B1228" s="111" t="s">
        <v>1058</v>
      </c>
      <c r="C1228" s="132">
        <v>0</v>
      </c>
      <c r="D1228" s="132">
        <v>0</v>
      </c>
      <c r="E1228" s="149" t="e">
        <f t="shared" si="23"/>
        <v>#DIV/0!</v>
      </c>
    </row>
    <row r="1229" spans="1:5" ht="16.5" customHeight="1">
      <c r="A1229" s="111">
        <v>2220399</v>
      </c>
      <c r="B1229" s="111" t="s">
        <v>1059</v>
      </c>
      <c r="C1229" s="132">
        <v>0</v>
      </c>
      <c r="D1229" s="132">
        <v>0</v>
      </c>
      <c r="E1229" s="149" t="e">
        <f t="shared" si="23"/>
        <v>#DIV/0!</v>
      </c>
    </row>
    <row r="1230" spans="1:5" ht="16.5" customHeight="1">
      <c r="A1230" s="111">
        <v>22204</v>
      </c>
      <c r="B1230" s="110" t="s">
        <v>1060</v>
      </c>
      <c r="C1230" s="132">
        <f>SUM(C1231:C1235)</f>
        <v>2731</v>
      </c>
      <c r="D1230" s="132">
        <v>496</v>
      </c>
      <c r="E1230" s="149">
        <f t="shared" si="23"/>
        <v>550.6048387096774</v>
      </c>
    </row>
    <row r="1231" spans="1:5" ht="16.5" customHeight="1">
      <c r="A1231" s="111">
        <v>2220401</v>
      </c>
      <c r="B1231" s="111" t="s">
        <v>1061</v>
      </c>
      <c r="C1231" s="132">
        <v>1028</v>
      </c>
      <c r="D1231" s="132">
        <v>47</v>
      </c>
      <c r="E1231" s="149">
        <f t="shared" si="23"/>
        <v>2187.234042553191</v>
      </c>
    </row>
    <row r="1232" spans="1:5" ht="16.5" customHeight="1">
      <c r="A1232" s="111">
        <v>2220402</v>
      </c>
      <c r="B1232" s="111" t="s">
        <v>1062</v>
      </c>
      <c r="C1232" s="132">
        <v>328</v>
      </c>
      <c r="D1232" s="132">
        <v>0</v>
      </c>
      <c r="E1232" s="149" t="e">
        <f t="shared" si="23"/>
        <v>#DIV/0!</v>
      </c>
    </row>
    <row r="1233" spans="1:5" ht="16.5" customHeight="1">
      <c r="A1233" s="111">
        <v>2220403</v>
      </c>
      <c r="B1233" s="111" t="s">
        <v>1063</v>
      </c>
      <c r="C1233" s="132">
        <v>610</v>
      </c>
      <c r="D1233" s="132">
        <v>2</v>
      </c>
      <c r="E1233" s="149">
        <f t="shared" si="23"/>
        <v>30500</v>
      </c>
    </row>
    <row r="1234" spans="1:5" ht="16.5" customHeight="1">
      <c r="A1234" s="111">
        <v>2220404</v>
      </c>
      <c r="B1234" s="111" t="s">
        <v>1064</v>
      </c>
      <c r="C1234" s="132">
        <v>0</v>
      </c>
      <c r="D1234" s="132">
        <v>0</v>
      </c>
      <c r="E1234" s="149" t="e">
        <f t="shared" si="23"/>
        <v>#DIV/0!</v>
      </c>
    </row>
    <row r="1235" spans="1:5" ht="16.5" customHeight="1">
      <c r="A1235" s="111">
        <v>2220499</v>
      </c>
      <c r="B1235" s="111" t="s">
        <v>1065</v>
      </c>
      <c r="C1235" s="132">
        <v>765</v>
      </c>
      <c r="D1235" s="132">
        <v>447</v>
      </c>
      <c r="E1235" s="149">
        <f t="shared" si="23"/>
        <v>171.14093959731545</v>
      </c>
    </row>
    <row r="1236" spans="1:5" ht="16.5" customHeight="1">
      <c r="A1236" s="111">
        <v>22205</v>
      </c>
      <c r="B1236" s="110" t="s">
        <v>1066</v>
      </c>
      <c r="C1236" s="132">
        <f>SUM(C1237:C1248)</f>
        <v>1984</v>
      </c>
      <c r="D1236" s="132">
        <v>2335</v>
      </c>
      <c r="E1236" s="149">
        <f t="shared" si="23"/>
        <v>84.9678800856531</v>
      </c>
    </row>
    <row r="1237" spans="1:5" ht="16.5" customHeight="1">
      <c r="A1237" s="111">
        <v>2220501</v>
      </c>
      <c r="B1237" s="111" t="s">
        <v>1067</v>
      </c>
      <c r="C1237" s="132">
        <v>0</v>
      </c>
      <c r="D1237" s="132">
        <v>0</v>
      </c>
      <c r="E1237" s="149" t="e">
        <f t="shared" si="23"/>
        <v>#DIV/0!</v>
      </c>
    </row>
    <row r="1238" spans="1:5" ht="16.5" customHeight="1">
      <c r="A1238" s="111">
        <v>2220502</v>
      </c>
      <c r="B1238" s="111" t="s">
        <v>1068</v>
      </c>
      <c r="C1238" s="132">
        <v>0</v>
      </c>
      <c r="D1238" s="132">
        <v>0</v>
      </c>
      <c r="E1238" s="149" t="e">
        <f t="shared" si="23"/>
        <v>#DIV/0!</v>
      </c>
    </row>
    <row r="1239" spans="1:5" ht="16.5" customHeight="1">
      <c r="A1239" s="111">
        <v>2220503</v>
      </c>
      <c r="B1239" s="111" t="s">
        <v>1069</v>
      </c>
      <c r="C1239" s="132">
        <v>450</v>
      </c>
      <c r="D1239" s="132">
        <v>446</v>
      </c>
      <c r="E1239" s="149">
        <f t="shared" si="23"/>
        <v>100.89686098654708</v>
      </c>
    </row>
    <row r="1240" spans="1:5" ht="16.5" customHeight="1">
      <c r="A1240" s="111">
        <v>2220504</v>
      </c>
      <c r="B1240" s="111" t="s">
        <v>1070</v>
      </c>
      <c r="C1240" s="132">
        <v>0</v>
      </c>
      <c r="D1240" s="132">
        <v>0</v>
      </c>
      <c r="E1240" s="149" t="e">
        <f t="shared" si="23"/>
        <v>#DIV/0!</v>
      </c>
    </row>
    <row r="1241" spans="1:5" ht="16.5" customHeight="1">
      <c r="A1241" s="111">
        <v>2220505</v>
      </c>
      <c r="B1241" s="111" t="s">
        <v>1071</v>
      </c>
      <c r="C1241" s="132">
        <v>0</v>
      </c>
      <c r="D1241" s="132">
        <v>0</v>
      </c>
      <c r="E1241" s="149" t="e">
        <f t="shared" si="23"/>
        <v>#DIV/0!</v>
      </c>
    </row>
    <row r="1242" spans="1:5" ht="16.5" customHeight="1">
      <c r="A1242" s="111">
        <v>2220506</v>
      </c>
      <c r="B1242" s="111" t="s">
        <v>1072</v>
      </c>
      <c r="C1242" s="132">
        <v>0</v>
      </c>
      <c r="D1242" s="132">
        <v>0</v>
      </c>
      <c r="E1242" s="149" t="e">
        <f t="shared" si="23"/>
        <v>#DIV/0!</v>
      </c>
    </row>
    <row r="1243" spans="1:5" ht="16.5" customHeight="1">
      <c r="A1243" s="111">
        <v>2220507</v>
      </c>
      <c r="B1243" s="111" t="s">
        <v>1073</v>
      </c>
      <c r="C1243" s="132">
        <v>0</v>
      </c>
      <c r="D1243" s="132">
        <v>0</v>
      </c>
      <c r="E1243" s="149" t="e">
        <f t="shared" si="23"/>
        <v>#DIV/0!</v>
      </c>
    </row>
    <row r="1244" spans="1:5" ht="16.5" customHeight="1">
      <c r="A1244" s="111">
        <v>2220508</v>
      </c>
      <c r="B1244" s="111" t="s">
        <v>1074</v>
      </c>
      <c r="C1244" s="132">
        <v>0</v>
      </c>
      <c r="D1244" s="132">
        <v>0</v>
      </c>
      <c r="E1244" s="149" t="e">
        <f t="shared" si="23"/>
        <v>#DIV/0!</v>
      </c>
    </row>
    <row r="1245" spans="1:5" ht="16.5" customHeight="1">
      <c r="A1245" s="111">
        <v>2220509</v>
      </c>
      <c r="B1245" s="111" t="s">
        <v>1075</v>
      </c>
      <c r="C1245" s="132">
        <v>0</v>
      </c>
      <c r="D1245" s="132">
        <v>0</v>
      </c>
      <c r="E1245" s="149" t="e">
        <f t="shared" si="23"/>
        <v>#DIV/0!</v>
      </c>
    </row>
    <row r="1246" spans="1:5" ht="16.5" customHeight="1">
      <c r="A1246" s="111">
        <v>2220510</v>
      </c>
      <c r="B1246" s="111" t="s">
        <v>1076</v>
      </c>
      <c r="C1246" s="132">
        <v>0</v>
      </c>
      <c r="D1246" s="132">
        <v>0</v>
      </c>
      <c r="E1246" s="149" t="e">
        <f t="shared" si="23"/>
        <v>#DIV/0!</v>
      </c>
    </row>
    <row r="1247" spans="1:5" ht="16.5" customHeight="1">
      <c r="A1247" s="111">
        <v>2220511</v>
      </c>
      <c r="B1247" s="111" t="s">
        <v>1077</v>
      </c>
      <c r="C1247" s="132">
        <v>1515</v>
      </c>
      <c r="D1247" s="132">
        <v>1881</v>
      </c>
      <c r="E1247" s="149">
        <f t="shared" si="23"/>
        <v>80.54226475279107</v>
      </c>
    </row>
    <row r="1248" spans="1:5" ht="16.5" customHeight="1">
      <c r="A1248" s="111">
        <v>2220599</v>
      </c>
      <c r="B1248" s="111" t="s">
        <v>1078</v>
      </c>
      <c r="C1248" s="132">
        <v>19</v>
      </c>
      <c r="D1248" s="132">
        <v>8</v>
      </c>
      <c r="E1248" s="149">
        <f t="shared" si="23"/>
        <v>237.5</v>
      </c>
    </row>
    <row r="1249" spans="1:5" ht="16.5" customHeight="1">
      <c r="A1249" s="111">
        <v>224</v>
      </c>
      <c r="B1249" s="110" t="s">
        <v>1079</v>
      </c>
      <c r="C1249" s="132">
        <v>43012</v>
      </c>
      <c r="D1249" s="132">
        <v>42330</v>
      </c>
      <c r="E1249" s="149">
        <f t="shared" si="23"/>
        <v>101.6111504842901</v>
      </c>
    </row>
    <row r="1250" spans="1:5" ht="16.5" customHeight="1">
      <c r="A1250" s="111">
        <v>22401</v>
      </c>
      <c r="B1250" s="110" t="s">
        <v>1080</v>
      </c>
      <c r="C1250" s="132">
        <f>SUM(C1251:C1260)</f>
        <v>17164</v>
      </c>
      <c r="D1250" s="132">
        <v>14072</v>
      </c>
      <c r="E1250" s="149">
        <f t="shared" si="23"/>
        <v>121.97271176805002</v>
      </c>
    </row>
    <row r="1251" spans="1:5" ht="16.5" customHeight="1">
      <c r="A1251" s="111">
        <v>2240101</v>
      </c>
      <c r="B1251" s="111" t="s">
        <v>119</v>
      </c>
      <c r="C1251" s="132">
        <v>8864</v>
      </c>
      <c r="D1251" s="132">
        <v>7374</v>
      </c>
      <c r="E1251" s="149">
        <f t="shared" si="23"/>
        <v>120.2061296446976</v>
      </c>
    </row>
    <row r="1252" spans="1:5" ht="16.5" customHeight="1">
      <c r="A1252" s="111">
        <v>2240102</v>
      </c>
      <c r="B1252" s="111" t="s">
        <v>120</v>
      </c>
      <c r="C1252" s="132">
        <v>768</v>
      </c>
      <c r="D1252" s="132">
        <v>685</v>
      </c>
      <c r="E1252" s="149">
        <f t="shared" si="23"/>
        <v>112.11678832116789</v>
      </c>
    </row>
    <row r="1253" spans="1:5" ht="16.5" customHeight="1">
      <c r="A1253" s="111">
        <v>2240103</v>
      </c>
      <c r="B1253" s="111" t="s">
        <v>121</v>
      </c>
      <c r="C1253" s="132">
        <v>0</v>
      </c>
      <c r="D1253" s="132">
        <v>0</v>
      </c>
      <c r="E1253" s="149" t="e">
        <f t="shared" si="23"/>
        <v>#DIV/0!</v>
      </c>
    </row>
    <row r="1254" spans="1:5" ht="16.5" customHeight="1">
      <c r="A1254" s="111">
        <v>2240104</v>
      </c>
      <c r="B1254" s="111" t="s">
        <v>1081</v>
      </c>
      <c r="C1254" s="132">
        <v>383</v>
      </c>
      <c r="D1254" s="132">
        <v>184</v>
      </c>
      <c r="E1254" s="149">
        <f t="shared" si="23"/>
        <v>208.15217391304347</v>
      </c>
    </row>
    <row r="1255" spans="1:5" ht="16.5" customHeight="1">
      <c r="A1255" s="111">
        <v>2240105</v>
      </c>
      <c r="B1255" s="111" t="s">
        <v>1082</v>
      </c>
      <c r="C1255" s="132">
        <v>0</v>
      </c>
      <c r="D1255" s="132">
        <v>0</v>
      </c>
      <c r="E1255" s="149" t="e">
        <f t="shared" si="23"/>
        <v>#DIV/0!</v>
      </c>
    </row>
    <row r="1256" spans="1:5" ht="16.5" customHeight="1">
      <c r="A1256" s="111">
        <v>2240106</v>
      </c>
      <c r="B1256" s="111" t="s">
        <v>1083</v>
      </c>
      <c r="C1256" s="132">
        <v>724</v>
      </c>
      <c r="D1256" s="132">
        <v>949</v>
      </c>
      <c r="E1256" s="149">
        <f t="shared" si="23"/>
        <v>76.29083245521602</v>
      </c>
    </row>
    <row r="1257" spans="1:5" ht="16.5" customHeight="1">
      <c r="A1257" s="111">
        <v>2240108</v>
      </c>
      <c r="B1257" s="111" t="s">
        <v>1084</v>
      </c>
      <c r="C1257" s="132">
        <v>760</v>
      </c>
      <c r="D1257" s="132">
        <v>405</v>
      </c>
      <c r="E1257" s="149">
        <f t="shared" si="23"/>
        <v>187.6543209876543</v>
      </c>
    </row>
    <row r="1258" spans="1:5" ht="16.5" customHeight="1">
      <c r="A1258" s="111">
        <v>2240109</v>
      </c>
      <c r="B1258" s="111" t="s">
        <v>1085</v>
      </c>
      <c r="C1258" s="132">
        <v>748</v>
      </c>
      <c r="D1258" s="132">
        <v>732</v>
      </c>
      <c r="E1258" s="149">
        <f t="shared" si="23"/>
        <v>102.18579234972678</v>
      </c>
    </row>
    <row r="1259" spans="1:5" ht="16.5" customHeight="1">
      <c r="A1259" s="111">
        <v>2240150</v>
      </c>
      <c r="B1259" s="111" t="s">
        <v>128</v>
      </c>
      <c r="C1259" s="132">
        <v>19</v>
      </c>
      <c r="D1259" s="132">
        <v>4</v>
      </c>
      <c r="E1259" s="149">
        <f t="shared" si="23"/>
        <v>475</v>
      </c>
    </row>
    <row r="1260" spans="1:5" ht="16.5" customHeight="1">
      <c r="A1260" s="111">
        <v>2240199</v>
      </c>
      <c r="B1260" s="111" t="s">
        <v>1086</v>
      </c>
      <c r="C1260" s="132">
        <v>4898</v>
      </c>
      <c r="D1260" s="132">
        <v>3739</v>
      </c>
      <c r="E1260" s="149">
        <f t="shared" si="23"/>
        <v>130.99759293928858</v>
      </c>
    </row>
    <row r="1261" spans="1:5" ht="16.5" customHeight="1">
      <c r="A1261" s="111">
        <v>22402</v>
      </c>
      <c r="B1261" s="110" t="s">
        <v>1087</v>
      </c>
      <c r="C1261" s="132">
        <f>SUM(C1262:C1266)</f>
        <v>15794</v>
      </c>
      <c r="D1261" s="132">
        <v>13803</v>
      </c>
      <c r="E1261" s="149">
        <f t="shared" si="23"/>
        <v>114.42440049264653</v>
      </c>
    </row>
    <row r="1262" spans="1:5" ht="16.5" customHeight="1">
      <c r="A1262" s="111">
        <v>2240201</v>
      </c>
      <c r="B1262" s="111" t="s">
        <v>119</v>
      </c>
      <c r="C1262" s="132">
        <v>5408</v>
      </c>
      <c r="D1262" s="132">
        <v>3506</v>
      </c>
      <c r="E1262" s="149">
        <f t="shared" si="23"/>
        <v>154.249857387336</v>
      </c>
    </row>
    <row r="1263" spans="1:5" ht="16.5" customHeight="1">
      <c r="A1263" s="111">
        <v>2240202</v>
      </c>
      <c r="B1263" s="111" t="s">
        <v>120</v>
      </c>
      <c r="C1263" s="132">
        <v>1616</v>
      </c>
      <c r="D1263" s="132">
        <v>1159</v>
      </c>
      <c r="E1263" s="149">
        <f t="shared" si="23"/>
        <v>139.43054357204488</v>
      </c>
    </row>
    <row r="1264" spans="1:5" ht="16.5" customHeight="1">
      <c r="A1264" s="111">
        <v>2240203</v>
      </c>
      <c r="B1264" s="111" t="s">
        <v>121</v>
      </c>
      <c r="C1264" s="132">
        <v>0</v>
      </c>
      <c r="D1264" s="132">
        <v>0</v>
      </c>
      <c r="E1264" s="149" t="e">
        <f t="shared" si="23"/>
        <v>#DIV/0!</v>
      </c>
    </row>
    <row r="1265" spans="1:5" ht="16.5" customHeight="1">
      <c r="A1265" s="111">
        <v>2240204</v>
      </c>
      <c r="B1265" s="111" t="s">
        <v>1088</v>
      </c>
      <c r="C1265" s="132">
        <v>3360</v>
      </c>
      <c r="D1265" s="132">
        <v>3414</v>
      </c>
      <c r="E1265" s="149">
        <f t="shared" si="23"/>
        <v>98.41827768014059</v>
      </c>
    </row>
    <row r="1266" spans="1:5" ht="16.5" customHeight="1">
      <c r="A1266" s="111">
        <v>2240299</v>
      </c>
      <c r="B1266" s="111" t="s">
        <v>1089</v>
      </c>
      <c r="C1266" s="132">
        <v>5410</v>
      </c>
      <c r="D1266" s="132">
        <v>5724</v>
      </c>
      <c r="E1266" s="149">
        <f t="shared" si="23"/>
        <v>94.51432564640112</v>
      </c>
    </row>
    <row r="1267" spans="1:5" ht="16.5" customHeight="1">
      <c r="A1267" s="111">
        <v>22403</v>
      </c>
      <c r="B1267" s="111" t="s">
        <v>1090</v>
      </c>
      <c r="C1267" s="121"/>
      <c r="D1267" s="132">
        <v>574</v>
      </c>
      <c r="E1267" s="149">
        <f t="shared" si="23"/>
        <v>0</v>
      </c>
    </row>
    <row r="1268" spans="1:5" ht="16.5" customHeight="1">
      <c r="A1268" s="111">
        <v>2240301</v>
      </c>
      <c r="B1268" s="111" t="s">
        <v>119</v>
      </c>
      <c r="C1268" s="121"/>
      <c r="D1268" s="132">
        <v>192</v>
      </c>
      <c r="E1268" s="149">
        <f t="shared" si="23"/>
        <v>0</v>
      </c>
    </row>
    <row r="1269" spans="1:5" ht="16.5" customHeight="1">
      <c r="A1269" s="111">
        <v>2240302</v>
      </c>
      <c r="B1269" s="111" t="s">
        <v>120</v>
      </c>
      <c r="C1269" s="121"/>
      <c r="D1269" s="132">
        <v>14</v>
      </c>
      <c r="E1269" s="149">
        <f t="shared" si="23"/>
        <v>0</v>
      </c>
    </row>
    <row r="1270" spans="1:5" ht="16.5" customHeight="1">
      <c r="A1270" s="111">
        <v>2240303</v>
      </c>
      <c r="B1270" s="111" t="s">
        <v>121</v>
      </c>
      <c r="C1270" s="121"/>
      <c r="D1270" s="132">
        <v>0</v>
      </c>
      <c r="E1270" s="149" t="e">
        <f t="shared" si="23"/>
        <v>#DIV/0!</v>
      </c>
    </row>
    <row r="1271" spans="1:5" ht="16.5" customHeight="1">
      <c r="A1271" s="111">
        <v>2240304</v>
      </c>
      <c r="B1271" s="111" t="s">
        <v>1091</v>
      </c>
      <c r="C1271" s="121"/>
      <c r="D1271" s="132">
        <v>236</v>
      </c>
      <c r="E1271" s="149">
        <f t="shared" si="23"/>
        <v>0</v>
      </c>
    </row>
    <row r="1272" spans="1:5" ht="16.5" customHeight="1">
      <c r="A1272" s="111">
        <v>2240399</v>
      </c>
      <c r="B1272" s="111" t="s">
        <v>1092</v>
      </c>
      <c r="C1272" s="121"/>
      <c r="D1272" s="132">
        <v>132</v>
      </c>
      <c r="E1272" s="149">
        <f t="shared" si="23"/>
        <v>0</v>
      </c>
    </row>
    <row r="1273" spans="1:5" ht="16.5" customHeight="1">
      <c r="A1273" s="111">
        <v>22404</v>
      </c>
      <c r="B1273" s="110" t="s">
        <v>1093</v>
      </c>
      <c r="C1273" s="132">
        <f>SUM(C1274:C1280)</f>
        <v>671</v>
      </c>
      <c r="D1273" s="132">
        <v>724</v>
      </c>
      <c r="E1273" s="149">
        <f t="shared" si="23"/>
        <v>92.67955801104972</v>
      </c>
    </row>
    <row r="1274" spans="1:5" ht="16.5" customHeight="1">
      <c r="A1274" s="111">
        <v>2240401</v>
      </c>
      <c r="B1274" s="111" t="s">
        <v>119</v>
      </c>
      <c r="C1274" s="132">
        <v>23</v>
      </c>
      <c r="D1274" s="132">
        <v>0</v>
      </c>
      <c r="E1274" s="149" t="e">
        <f t="shared" si="23"/>
        <v>#DIV/0!</v>
      </c>
    </row>
    <row r="1275" spans="1:5" ht="16.5" customHeight="1">
      <c r="A1275" s="111">
        <v>2240402</v>
      </c>
      <c r="B1275" s="111" t="s">
        <v>120</v>
      </c>
      <c r="C1275" s="132">
        <v>0</v>
      </c>
      <c r="D1275" s="132">
        <v>5</v>
      </c>
      <c r="E1275" s="149">
        <f t="shared" si="23"/>
        <v>0</v>
      </c>
    </row>
    <row r="1276" spans="1:5" ht="16.5" customHeight="1">
      <c r="A1276" s="111">
        <v>2240403</v>
      </c>
      <c r="B1276" s="111" t="s">
        <v>121</v>
      </c>
      <c r="C1276" s="132">
        <v>0</v>
      </c>
      <c r="D1276" s="132">
        <v>0</v>
      </c>
      <c r="E1276" s="149" t="e">
        <f t="shared" si="23"/>
        <v>#DIV/0!</v>
      </c>
    </row>
    <row r="1277" spans="1:5" ht="16.5" customHeight="1">
      <c r="A1277" s="111">
        <v>2240404</v>
      </c>
      <c r="B1277" s="111" t="s">
        <v>1094</v>
      </c>
      <c r="C1277" s="132">
        <v>0</v>
      </c>
      <c r="D1277" s="132">
        <v>0</v>
      </c>
      <c r="E1277" s="149" t="e">
        <f t="shared" si="23"/>
        <v>#DIV/0!</v>
      </c>
    </row>
    <row r="1278" spans="1:5" ht="16.5" customHeight="1">
      <c r="A1278" s="111">
        <v>2240405</v>
      </c>
      <c r="B1278" s="111" t="s">
        <v>1095</v>
      </c>
      <c r="C1278" s="132">
        <v>648</v>
      </c>
      <c r="D1278" s="132">
        <v>614</v>
      </c>
      <c r="E1278" s="149">
        <f t="shared" si="23"/>
        <v>105.53745928338762</v>
      </c>
    </row>
    <row r="1279" spans="1:5" ht="16.5" customHeight="1">
      <c r="A1279" s="111">
        <v>2240450</v>
      </c>
      <c r="B1279" s="111" t="s">
        <v>128</v>
      </c>
      <c r="C1279" s="132">
        <v>0</v>
      </c>
      <c r="D1279" s="132">
        <v>0</v>
      </c>
      <c r="E1279" s="149" t="e">
        <f t="shared" si="23"/>
        <v>#DIV/0!</v>
      </c>
    </row>
    <row r="1280" spans="1:5" ht="16.5" customHeight="1">
      <c r="A1280" s="111">
        <v>2240499</v>
      </c>
      <c r="B1280" s="111" t="s">
        <v>1096</v>
      </c>
      <c r="C1280" s="132">
        <v>0</v>
      </c>
      <c r="D1280" s="132">
        <v>105</v>
      </c>
      <c r="E1280" s="149">
        <f aca="true" t="shared" si="24" ref="E1280:E1315">C1280/D1280*100</f>
        <v>0</v>
      </c>
    </row>
    <row r="1281" spans="1:5" ht="16.5" customHeight="1">
      <c r="A1281" s="111">
        <v>22405</v>
      </c>
      <c r="B1281" s="110" t="s">
        <v>1097</v>
      </c>
      <c r="C1281" s="132">
        <f>SUM(C1282:C1293)</f>
        <v>141</v>
      </c>
      <c r="D1281" s="132">
        <v>103</v>
      </c>
      <c r="E1281" s="149">
        <f t="shared" si="24"/>
        <v>136.89320388349515</v>
      </c>
    </row>
    <row r="1282" spans="1:5" ht="16.5" customHeight="1">
      <c r="A1282" s="111">
        <v>2240501</v>
      </c>
      <c r="B1282" s="111" t="s">
        <v>119</v>
      </c>
      <c r="C1282" s="132">
        <v>101</v>
      </c>
      <c r="D1282" s="132">
        <v>92</v>
      </c>
      <c r="E1282" s="149">
        <f t="shared" si="24"/>
        <v>109.78260869565217</v>
      </c>
    </row>
    <row r="1283" spans="1:5" ht="16.5" customHeight="1">
      <c r="A1283" s="111">
        <v>2240502</v>
      </c>
      <c r="B1283" s="111" t="s">
        <v>120</v>
      </c>
      <c r="C1283" s="132">
        <v>0</v>
      </c>
      <c r="D1283" s="132">
        <v>0</v>
      </c>
      <c r="E1283" s="149" t="e">
        <f t="shared" si="24"/>
        <v>#DIV/0!</v>
      </c>
    </row>
    <row r="1284" spans="1:5" ht="16.5" customHeight="1">
      <c r="A1284" s="111">
        <v>2240503</v>
      </c>
      <c r="B1284" s="111" t="s">
        <v>121</v>
      </c>
      <c r="C1284" s="132">
        <v>0</v>
      </c>
      <c r="D1284" s="132">
        <v>0</v>
      </c>
      <c r="E1284" s="149" t="e">
        <f t="shared" si="24"/>
        <v>#DIV/0!</v>
      </c>
    </row>
    <row r="1285" spans="1:5" ht="16.5" customHeight="1">
      <c r="A1285" s="111">
        <v>2240504</v>
      </c>
      <c r="B1285" s="111" t="s">
        <v>1098</v>
      </c>
      <c r="C1285" s="132">
        <v>37</v>
      </c>
      <c r="D1285" s="132">
        <v>7</v>
      </c>
      <c r="E1285" s="149">
        <f t="shared" si="24"/>
        <v>528.5714285714286</v>
      </c>
    </row>
    <row r="1286" spans="1:5" ht="16.5" customHeight="1">
      <c r="A1286" s="111">
        <v>2240505</v>
      </c>
      <c r="B1286" s="111" t="s">
        <v>1099</v>
      </c>
      <c r="C1286" s="132">
        <v>0</v>
      </c>
      <c r="D1286" s="132">
        <v>0</v>
      </c>
      <c r="E1286" s="149" t="e">
        <f t="shared" si="24"/>
        <v>#DIV/0!</v>
      </c>
    </row>
    <row r="1287" spans="1:5" ht="16.5" customHeight="1">
      <c r="A1287" s="111">
        <v>2240506</v>
      </c>
      <c r="B1287" s="111" t="s">
        <v>1100</v>
      </c>
      <c r="C1287" s="132">
        <v>0</v>
      </c>
      <c r="D1287" s="132">
        <v>0</v>
      </c>
      <c r="E1287" s="149" t="e">
        <f t="shared" si="24"/>
        <v>#DIV/0!</v>
      </c>
    </row>
    <row r="1288" spans="1:5" ht="16.5" customHeight="1">
      <c r="A1288" s="111">
        <v>2240507</v>
      </c>
      <c r="B1288" s="111" t="s">
        <v>1101</v>
      </c>
      <c r="C1288" s="132">
        <v>0</v>
      </c>
      <c r="D1288" s="132">
        <v>0</v>
      </c>
      <c r="E1288" s="149" t="e">
        <f t="shared" si="24"/>
        <v>#DIV/0!</v>
      </c>
    </row>
    <row r="1289" spans="1:5" ht="16.5" customHeight="1">
      <c r="A1289" s="111">
        <v>2240508</v>
      </c>
      <c r="B1289" s="111" t="s">
        <v>1102</v>
      </c>
      <c r="C1289" s="132">
        <v>0</v>
      </c>
      <c r="D1289" s="132">
        <v>0</v>
      </c>
      <c r="E1289" s="149" t="e">
        <f t="shared" si="24"/>
        <v>#DIV/0!</v>
      </c>
    </row>
    <row r="1290" spans="1:5" ht="16.5" customHeight="1">
      <c r="A1290" s="111">
        <v>2240509</v>
      </c>
      <c r="B1290" s="111" t="s">
        <v>1103</v>
      </c>
      <c r="C1290" s="132">
        <v>0</v>
      </c>
      <c r="D1290" s="132">
        <v>0</v>
      </c>
      <c r="E1290" s="149" t="e">
        <f t="shared" si="24"/>
        <v>#DIV/0!</v>
      </c>
    </row>
    <row r="1291" spans="1:5" ht="16.5" customHeight="1">
      <c r="A1291" s="111">
        <v>2240510</v>
      </c>
      <c r="B1291" s="111" t="s">
        <v>1104</v>
      </c>
      <c r="C1291" s="132">
        <v>0</v>
      </c>
      <c r="D1291" s="132">
        <v>0</v>
      </c>
      <c r="E1291" s="149" t="e">
        <f t="shared" si="24"/>
        <v>#DIV/0!</v>
      </c>
    </row>
    <row r="1292" spans="1:5" ht="16.5" customHeight="1">
      <c r="A1292" s="111">
        <v>2240550</v>
      </c>
      <c r="B1292" s="111" t="s">
        <v>1105</v>
      </c>
      <c r="C1292" s="132">
        <v>0</v>
      </c>
      <c r="D1292" s="132">
        <v>0</v>
      </c>
      <c r="E1292" s="149" t="e">
        <f t="shared" si="24"/>
        <v>#DIV/0!</v>
      </c>
    </row>
    <row r="1293" spans="1:5" ht="16.5" customHeight="1">
      <c r="A1293" s="111">
        <v>2240599</v>
      </c>
      <c r="B1293" s="111" t="s">
        <v>1106</v>
      </c>
      <c r="C1293" s="132">
        <v>3</v>
      </c>
      <c r="D1293" s="132">
        <v>4</v>
      </c>
      <c r="E1293" s="149">
        <f t="shared" si="24"/>
        <v>75</v>
      </c>
    </row>
    <row r="1294" spans="1:5" ht="16.5" customHeight="1">
      <c r="A1294" s="111">
        <v>22406</v>
      </c>
      <c r="B1294" s="110" t="s">
        <v>1107</v>
      </c>
      <c r="C1294" s="132">
        <f>SUM(C1295:C1297)</f>
        <v>3336</v>
      </c>
      <c r="D1294" s="132">
        <v>4353</v>
      </c>
      <c r="E1294" s="149">
        <f t="shared" si="24"/>
        <v>76.6368022053756</v>
      </c>
    </row>
    <row r="1295" spans="1:5" ht="16.5" customHeight="1">
      <c r="A1295" s="111">
        <v>2240601</v>
      </c>
      <c r="B1295" s="111" t="s">
        <v>1108</v>
      </c>
      <c r="C1295" s="132">
        <v>3023</v>
      </c>
      <c r="D1295" s="132">
        <v>3628</v>
      </c>
      <c r="E1295" s="149">
        <f t="shared" si="24"/>
        <v>83.32414553472988</v>
      </c>
    </row>
    <row r="1296" spans="1:5" ht="16.5" customHeight="1">
      <c r="A1296" s="111">
        <v>2240602</v>
      </c>
      <c r="B1296" s="111" t="s">
        <v>1109</v>
      </c>
      <c r="C1296" s="132">
        <v>155</v>
      </c>
      <c r="D1296" s="132">
        <v>60</v>
      </c>
      <c r="E1296" s="149">
        <f t="shared" si="24"/>
        <v>258.33333333333337</v>
      </c>
    </row>
    <row r="1297" spans="1:5" ht="16.5" customHeight="1">
      <c r="A1297" s="111">
        <v>2240699</v>
      </c>
      <c r="B1297" s="111" t="s">
        <v>1110</v>
      </c>
      <c r="C1297" s="132">
        <v>158</v>
      </c>
      <c r="D1297" s="132">
        <v>665</v>
      </c>
      <c r="E1297" s="149">
        <f t="shared" si="24"/>
        <v>23.759398496240603</v>
      </c>
    </row>
    <row r="1298" spans="1:5" ht="16.5" customHeight="1">
      <c r="A1298" s="111">
        <v>22407</v>
      </c>
      <c r="B1298" s="110" t="s">
        <v>1111</v>
      </c>
      <c r="C1298" s="150">
        <f>SUM(C1299:C1301)</f>
        <v>2991</v>
      </c>
      <c r="D1298" s="132">
        <v>6061</v>
      </c>
      <c r="E1298" s="149">
        <f t="shared" si="24"/>
        <v>49.34829236099654</v>
      </c>
    </row>
    <row r="1299" spans="1:5" ht="16.5" customHeight="1">
      <c r="A1299" s="111">
        <v>2240703</v>
      </c>
      <c r="B1299" s="111" t="s">
        <v>1112</v>
      </c>
      <c r="C1299" s="132">
        <v>2716</v>
      </c>
      <c r="D1299" s="132">
        <v>3525</v>
      </c>
      <c r="E1299" s="149">
        <f t="shared" si="24"/>
        <v>77.04964539007092</v>
      </c>
    </row>
    <row r="1300" spans="1:5" ht="16.5" customHeight="1">
      <c r="A1300" s="111">
        <v>2240704</v>
      </c>
      <c r="B1300" s="111" t="s">
        <v>1113</v>
      </c>
      <c r="C1300" s="132">
        <v>167</v>
      </c>
      <c r="D1300" s="132">
        <v>1487</v>
      </c>
      <c r="E1300" s="149">
        <f t="shared" si="24"/>
        <v>11.230665770006725</v>
      </c>
    </row>
    <row r="1301" spans="1:5" ht="16.5" customHeight="1">
      <c r="A1301" s="111">
        <v>2240799</v>
      </c>
      <c r="B1301" s="111" t="s">
        <v>1114</v>
      </c>
      <c r="C1301" s="132">
        <v>108</v>
      </c>
      <c r="D1301" s="132">
        <v>1049</v>
      </c>
      <c r="E1301" s="149">
        <f t="shared" si="24"/>
        <v>10.295519542421355</v>
      </c>
    </row>
    <row r="1302" spans="1:5" ht="16.5" customHeight="1">
      <c r="A1302" s="111">
        <v>22499</v>
      </c>
      <c r="B1302" s="110" t="s">
        <v>1115</v>
      </c>
      <c r="C1302" s="132">
        <f aca="true" t="shared" si="25" ref="C1302:C1305">C1303</f>
        <v>2915</v>
      </c>
      <c r="D1302" s="132">
        <v>2640</v>
      </c>
      <c r="E1302" s="149">
        <f t="shared" si="24"/>
        <v>110.41666666666667</v>
      </c>
    </row>
    <row r="1303" spans="1:5" ht="16.5" customHeight="1">
      <c r="A1303" s="111">
        <v>2249999</v>
      </c>
      <c r="B1303" s="111" t="s">
        <v>1116</v>
      </c>
      <c r="C1303" s="132">
        <v>2915</v>
      </c>
      <c r="D1303" s="132">
        <v>2640</v>
      </c>
      <c r="E1303" s="149">
        <f t="shared" si="24"/>
        <v>110.41666666666667</v>
      </c>
    </row>
    <row r="1304" spans="1:5" ht="16.5" customHeight="1">
      <c r="A1304" s="111">
        <v>229</v>
      </c>
      <c r="B1304" s="110" t="s">
        <v>1117</v>
      </c>
      <c r="C1304" s="132">
        <f t="shared" si="25"/>
        <v>24015</v>
      </c>
      <c r="D1304" s="132">
        <v>22842</v>
      </c>
      <c r="E1304" s="149">
        <f t="shared" si="24"/>
        <v>105.13527712109271</v>
      </c>
    </row>
    <row r="1305" spans="1:5" ht="16.5" customHeight="1">
      <c r="A1305" s="111">
        <v>22999</v>
      </c>
      <c r="B1305" s="110" t="s">
        <v>1118</v>
      </c>
      <c r="C1305" s="132">
        <f t="shared" si="25"/>
        <v>24015</v>
      </c>
      <c r="D1305" s="132">
        <v>22842</v>
      </c>
      <c r="E1305" s="149">
        <f t="shared" si="24"/>
        <v>105.13527712109271</v>
      </c>
    </row>
    <row r="1306" spans="1:5" ht="16.5" customHeight="1">
      <c r="A1306" s="111">
        <v>2299999</v>
      </c>
      <c r="B1306" s="111" t="s">
        <v>1119</v>
      </c>
      <c r="C1306" s="132">
        <v>24015</v>
      </c>
      <c r="D1306" s="132">
        <v>22842</v>
      </c>
      <c r="E1306" s="149">
        <f t="shared" si="24"/>
        <v>105.13527712109271</v>
      </c>
    </row>
    <row r="1307" spans="1:5" ht="16.5" customHeight="1">
      <c r="A1307" s="111">
        <v>232</v>
      </c>
      <c r="B1307" s="110" t="s">
        <v>1120</v>
      </c>
      <c r="C1307" s="132">
        <v>111700</v>
      </c>
      <c r="D1307" s="132">
        <v>111386</v>
      </c>
      <c r="E1307" s="149">
        <f t="shared" si="24"/>
        <v>100.28190257303432</v>
      </c>
    </row>
    <row r="1308" spans="1:5" ht="16.5" customHeight="1">
      <c r="A1308" s="111">
        <v>23203</v>
      </c>
      <c r="B1308" s="110" t="s">
        <v>1121</v>
      </c>
      <c r="C1308" s="132">
        <f>SUM(C1309:C1312)</f>
        <v>111700</v>
      </c>
      <c r="D1308" s="132">
        <v>111386</v>
      </c>
      <c r="E1308" s="149">
        <f t="shared" si="24"/>
        <v>100.28190257303432</v>
      </c>
    </row>
    <row r="1309" spans="1:5" ht="16.5" customHeight="1">
      <c r="A1309" s="111">
        <v>2320301</v>
      </c>
      <c r="B1309" s="111" t="s">
        <v>1122</v>
      </c>
      <c r="C1309" s="132">
        <v>105801</v>
      </c>
      <c r="D1309" s="132">
        <v>102817</v>
      </c>
      <c r="E1309" s="149">
        <f t="shared" si="24"/>
        <v>102.90224379236896</v>
      </c>
    </row>
    <row r="1310" spans="1:5" ht="16.5" customHeight="1">
      <c r="A1310" s="111">
        <v>2320302</v>
      </c>
      <c r="B1310" s="111" t="s">
        <v>1123</v>
      </c>
      <c r="C1310" s="132">
        <v>0</v>
      </c>
      <c r="D1310" s="132">
        <v>44</v>
      </c>
      <c r="E1310" s="149">
        <f t="shared" si="24"/>
        <v>0</v>
      </c>
    </row>
    <row r="1311" spans="1:5" ht="16.5" customHeight="1">
      <c r="A1311" s="111">
        <v>2320303</v>
      </c>
      <c r="B1311" s="111" t="s">
        <v>1124</v>
      </c>
      <c r="C1311" s="132">
        <v>27</v>
      </c>
      <c r="D1311" s="132">
        <v>54</v>
      </c>
      <c r="E1311" s="149">
        <f t="shared" si="24"/>
        <v>50</v>
      </c>
    </row>
    <row r="1312" spans="1:5" ht="16.5" customHeight="1">
      <c r="A1312" s="111">
        <v>2320399</v>
      </c>
      <c r="B1312" s="111" t="s">
        <v>1125</v>
      </c>
      <c r="C1312" s="132">
        <v>5872</v>
      </c>
      <c r="D1312" s="132">
        <v>8471</v>
      </c>
      <c r="E1312" s="149">
        <f t="shared" si="24"/>
        <v>69.31885255577855</v>
      </c>
    </row>
    <row r="1313" spans="1:5" ht="16.5" customHeight="1">
      <c r="A1313" s="182"/>
      <c r="B1313" s="86" t="s">
        <v>111</v>
      </c>
      <c r="C1313" s="86">
        <v>6370512</v>
      </c>
      <c r="D1313" s="132">
        <v>5838714</v>
      </c>
      <c r="E1313" s="149">
        <f t="shared" si="24"/>
        <v>109.10813579839672</v>
      </c>
    </row>
    <row r="1314" ht="16.5" customHeight="1"/>
  </sheetData>
  <sheetProtection/>
  <autoFilter ref="A4:A1312"/>
  <mergeCells count="2">
    <mergeCell ref="B2:E2"/>
    <mergeCell ref="B3:E3"/>
  </mergeCells>
  <printOptions horizontalCentered="1"/>
  <pageMargins left="0.2" right="0.2" top="0.46944444444444444" bottom="0.46944444444444444" header="0.2" footer="0.2"/>
  <pageSetup firstPageNumber="1" useFirstPageNumber="1" horizontalDpi="600" verticalDpi="600" orientation="portrait" pageOrder="overThenDown" paperSize="9"/>
  <headerFooter scaleWithDoc="0" alignWithMargins="0">
    <oddFooter>&amp;C第 &amp;P 页</oddFooter>
  </headerFooter>
</worksheet>
</file>

<file path=xl/worksheets/sheet6.xml><?xml version="1.0" encoding="utf-8"?>
<worksheet xmlns="http://schemas.openxmlformats.org/spreadsheetml/2006/main" xmlns:r="http://schemas.openxmlformats.org/officeDocument/2006/relationships">
  <sheetPr>
    <tabColor rgb="FFFF0000"/>
  </sheetPr>
  <dimension ref="A1:B18"/>
  <sheetViews>
    <sheetView workbookViewId="0" topLeftCell="A1">
      <selection activeCell="B10" sqref="B10"/>
    </sheetView>
  </sheetViews>
  <sheetFormatPr defaultColWidth="9.00390625" defaultRowHeight="14.25"/>
  <cols>
    <col min="1" max="1" width="40.625" style="0" customWidth="1"/>
    <col min="2" max="2" width="30.625" style="0" customWidth="1"/>
  </cols>
  <sheetData>
    <row r="1" ht="14.25">
      <c r="A1" s="55" t="s">
        <v>1126</v>
      </c>
    </row>
    <row r="2" spans="1:2" ht="46.5" customHeight="1">
      <c r="A2" s="57" t="s">
        <v>1127</v>
      </c>
      <c r="B2" s="57"/>
    </row>
    <row r="3" spans="1:2" ht="14.25">
      <c r="A3" s="155"/>
      <c r="B3" s="155"/>
    </row>
    <row r="4" spans="1:2" ht="27" customHeight="1">
      <c r="A4" s="58"/>
      <c r="B4" s="59" t="s">
        <v>35</v>
      </c>
    </row>
    <row r="5" spans="1:2" ht="39.75" customHeight="1">
      <c r="A5" s="166" t="s">
        <v>36</v>
      </c>
      <c r="B5" s="167" t="s">
        <v>37</v>
      </c>
    </row>
    <row r="6" spans="1:2" ht="30" customHeight="1">
      <c r="A6" s="168" t="s">
        <v>38</v>
      </c>
      <c r="B6" s="169">
        <v>310822</v>
      </c>
    </row>
    <row r="7" spans="1:2" ht="30" customHeight="1">
      <c r="A7" s="170" t="s">
        <v>39</v>
      </c>
      <c r="B7" s="169">
        <v>576581</v>
      </c>
    </row>
    <row r="8" spans="1:2" ht="30" customHeight="1">
      <c r="A8" s="170" t="s">
        <v>40</v>
      </c>
      <c r="B8" s="169">
        <v>44975</v>
      </c>
    </row>
    <row r="9" spans="1:2" ht="30" customHeight="1">
      <c r="A9" s="170" t="s">
        <v>41</v>
      </c>
      <c r="B9" s="169">
        <v>516948</v>
      </c>
    </row>
    <row r="10" spans="1:2" ht="30" customHeight="1">
      <c r="A10" s="170" t="s">
        <v>42</v>
      </c>
      <c r="B10" s="169">
        <v>14658</v>
      </c>
    </row>
    <row r="11" spans="1:2" ht="30" customHeight="1">
      <c r="A11" s="170" t="s">
        <v>1128</v>
      </c>
      <c r="B11" s="169">
        <v>109679</v>
      </c>
    </row>
    <row r="12" spans="1:2" ht="30" customHeight="1">
      <c r="A12" s="170" t="s">
        <v>1129</v>
      </c>
      <c r="B12" s="169"/>
    </row>
    <row r="13" spans="1:2" ht="30" customHeight="1">
      <c r="A13" s="170" t="s">
        <v>45</v>
      </c>
      <c r="B13" s="169">
        <v>453555</v>
      </c>
    </row>
    <row r="14" spans="1:2" ht="30" customHeight="1">
      <c r="A14" s="171" t="s">
        <v>1130</v>
      </c>
      <c r="B14" s="169">
        <v>64793</v>
      </c>
    </row>
    <row r="15" spans="1:2" ht="30" customHeight="1">
      <c r="A15" s="172" t="s">
        <v>1131</v>
      </c>
      <c r="B15" s="169">
        <v>4034</v>
      </c>
    </row>
    <row r="16" spans="1:2" ht="39.75" customHeight="1">
      <c r="A16" s="173" t="s">
        <v>47</v>
      </c>
      <c r="B16" s="174">
        <f>B6+B7+B11+B12+B13+B15+B14</f>
        <v>1519464</v>
      </c>
    </row>
    <row r="17" spans="1:2" ht="30" customHeight="1">
      <c r="A17" s="44"/>
      <c r="B17" s="44"/>
    </row>
    <row r="18" spans="1:2" ht="30" customHeight="1">
      <c r="A18" s="44"/>
      <c r="B18" s="44"/>
    </row>
    <row r="19" ht="30" customHeight="1"/>
    <row r="20" ht="30" customHeight="1"/>
    <row r="21" ht="30" customHeight="1"/>
    <row r="22" ht="30" customHeight="1"/>
    <row r="23" ht="30" customHeight="1"/>
  </sheetData>
  <sheetProtection/>
  <mergeCells count="1">
    <mergeCell ref="A2:B2"/>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rgb="FFFF0000"/>
  </sheetPr>
  <dimension ref="A1:F29"/>
  <sheetViews>
    <sheetView showGridLines="0" showZeros="0" workbookViewId="0" topLeftCell="A1">
      <selection activeCell="E12" sqref="E12"/>
    </sheetView>
  </sheetViews>
  <sheetFormatPr defaultColWidth="9.125" defaultRowHeight="14.25"/>
  <cols>
    <col min="1" max="1" width="25.625" style="156" customWidth="1"/>
    <col min="2" max="5" width="12.625" style="156" customWidth="1"/>
    <col min="6" max="6" width="12.625" style="0" customWidth="1"/>
    <col min="7" max="252" width="9.125" style="0" customWidth="1"/>
  </cols>
  <sheetData>
    <row r="1" ht="14.25">
      <c r="A1" s="55" t="s">
        <v>1132</v>
      </c>
    </row>
    <row r="2" spans="1:6" s="112" customFormat="1" ht="33.75" customHeight="1">
      <c r="A2" s="147" t="s">
        <v>1133</v>
      </c>
      <c r="B2" s="147"/>
      <c r="C2" s="147"/>
      <c r="D2" s="147"/>
      <c r="E2" s="147"/>
      <c r="F2" s="147"/>
    </row>
    <row r="3" spans="1:6" s="112" customFormat="1" ht="19.5" customHeight="1">
      <c r="A3" s="148" t="s">
        <v>50</v>
      </c>
      <c r="B3" s="148"/>
      <c r="C3" s="148"/>
      <c r="D3" s="148"/>
      <c r="E3" s="148"/>
      <c r="F3" s="148"/>
    </row>
    <row r="4" spans="1:6" s="112" customFormat="1" ht="24.75" customHeight="1">
      <c r="A4" s="157" t="s">
        <v>1134</v>
      </c>
      <c r="B4" s="157" t="s">
        <v>1135</v>
      </c>
      <c r="C4" s="157" t="s">
        <v>53</v>
      </c>
      <c r="D4" s="158" t="s">
        <v>1136</v>
      </c>
      <c r="E4" s="157" t="s">
        <v>55</v>
      </c>
      <c r="F4" s="158" t="s">
        <v>1137</v>
      </c>
    </row>
    <row r="5" spans="1:6" s="112" customFormat="1" ht="19.5" customHeight="1">
      <c r="A5" s="111" t="s">
        <v>57</v>
      </c>
      <c r="B5" s="105">
        <v>192130</v>
      </c>
      <c r="C5" s="105">
        <v>170280</v>
      </c>
      <c r="D5" s="159">
        <f aca="true" t="shared" si="0" ref="D5:D17">C5/B5*100</f>
        <v>88.62749180242544</v>
      </c>
      <c r="E5" s="160">
        <v>170169</v>
      </c>
      <c r="F5" s="161">
        <f aca="true" t="shared" si="1" ref="F5:F17">C5/E5*100</f>
        <v>100.06522927207658</v>
      </c>
    </row>
    <row r="6" spans="1:6" s="112" customFormat="1" ht="19.5" customHeight="1">
      <c r="A6" s="111" t="s">
        <v>58</v>
      </c>
      <c r="B6" s="105">
        <v>51009</v>
      </c>
      <c r="C6" s="105">
        <v>39860</v>
      </c>
      <c r="D6" s="159">
        <f t="shared" si="0"/>
        <v>78.14307279107608</v>
      </c>
      <c r="E6" s="160">
        <v>40511</v>
      </c>
      <c r="F6" s="161">
        <f t="shared" si="1"/>
        <v>98.39302905383724</v>
      </c>
    </row>
    <row r="7" spans="1:6" s="112" customFormat="1" ht="19.5" customHeight="1">
      <c r="A7" s="111" t="s">
        <v>59</v>
      </c>
      <c r="B7" s="105">
        <v>13462</v>
      </c>
      <c r="C7" s="105">
        <v>7987</v>
      </c>
      <c r="D7" s="159">
        <f t="shared" si="0"/>
        <v>59.32996582974298</v>
      </c>
      <c r="E7" s="160">
        <v>10301</v>
      </c>
      <c r="F7" s="161">
        <f t="shared" si="1"/>
        <v>77.53616153771479</v>
      </c>
    </row>
    <row r="8" spans="1:6" s="112" customFormat="1" ht="19.5" customHeight="1">
      <c r="A8" s="111" t="s">
        <v>60</v>
      </c>
      <c r="B8" s="105">
        <v>3566</v>
      </c>
      <c r="C8" s="105">
        <v>2766</v>
      </c>
      <c r="D8" s="159">
        <f t="shared" si="0"/>
        <v>77.56590016825575</v>
      </c>
      <c r="E8" s="160">
        <v>2665</v>
      </c>
      <c r="F8" s="161">
        <f t="shared" si="1"/>
        <v>103.78986866791745</v>
      </c>
    </row>
    <row r="9" spans="1:6" s="112" customFormat="1" ht="19.5" customHeight="1">
      <c r="A9" s="111" t="s">
        <v>61</v>
      </c>
      <c r="B9" s="105">
        <v>166</v>
      </c>
      <c r="C9" s="105">
        <v>192</v>
      </c>
      <c r="D9" s="159">
        <f t="shared" si="0"/>
        <v>115.66265060240963</v>
      </c>
      <c r="E9" s="160">
        <v>136</v>
      </c>
      <c r="F9" s="161">
        <f t="shared" si="1"/>
        <v>141.1764705882353</v>
      </c>
    </row>
    <row r="10" spans="1:6" s="112" customFormat="1" ht="19.5" customHeight="1">
      <c r="A10" s="111" t="s">
        <v>62</v>
      </c>
      <c r="B10" s="105">
        <v>13141</v>
      </c>
      <c r="C10" s="105">
        <v>9287</v>
      </c>
      <c r="D10" s="159">
        <f t="shared" si="0"/>
        <v>70.67194277452249</v>
      </c>
      <c r="E10" s="160">
        <v>11663</v>
      </c>
      <c r="F10" s="161">
        <f t="shared" si="1"/>
        <v>79.62788304895825</v>
      </c>
    </row>
    <row r="11" spans="1:6" s="112" customFormat="1" ht="19.5" customHeight="1">
      <c r="A11" s="111" t="s">
        <v>63</v>
      </c>
      <c r="B11" s="105">
        <v>3688</v>
      </c>
      <c r="C11" s="105">
        <v>4884</v>
      </c>
      <c r="D11" s="159">
        <f t="shared" si="0"/>
        <v>132.4295010845987</v>
      </c>
      <c r="E11" s="160">
        <v>3484</v>
      </c>
      <c r="F11" s="161">
        <f t="shared" si="1"/>
        <v>140.1836969001148</v>
      </c>
    </row>
    <row r="12" spans="1:6" s="112" customFormat="1" ht="19.5" customHeight="1">
      <c r="A12" s="111" t="s">
        <v>64</v>
      </c>
      <c r="B12" s="105">
        <v>2330</v>
      </c>
      <c r="C12" s="105">
        <v>2585</v>
      </c>
      <c r="D12" s="159">
        <f t="shared" si="0"/>
        <v>110.9442060085837</v>
      </c>
      <c r="E12" s="160">
        <v>2095</v>
      </c>
      <c r="F12" s="161">
        <f t="shared" si="1"/>
        <v>123.3890214797136</v>
      </c>
    </row>
    <row r="13" spans="1:6" s="112" customFormat="1" ht="19.5" customHeight="1">
      <c r="A13" s="111" t="s">
        <v>65</v>
      </c>
      <c r="B13" s="105">
        <v>2664</v>
      </c>
      <c r="C13" s="105">
        <v>2471</v>
      </c>
      <c r="D13" s="159">
        <f t="shared" si="0"/>
        <v>92.75525525525525</v>
      </c>
      <c r="E13" s="160">
        <v>2384</v>
      </c>
      <c r="F13" s="161">
        <f t="shared" si="1"/>
        <v>103.6493288590604</v>
      </c>
    </row>
    <row r="14" spans="1:6" s="112" customFormat="1" ht="19.5" customHeight="1">
      <c r="A14" s="111" t="s">
        <v>66</v>
      </c>
      <c r="B14" s="105">
        <v>12345</v>
      </c>
      <c r="C14" s="105">
        <v>13740</v>
      </c>
      <c r="D14" s="159">
        <f t="shared" si="0"/>
        <v>111.30012150668287</v>
      </c>
      <c r="E14" s="160">
        <v>13571</v>
      </c>
      <c r="F14" s="161">
        <f t="shared" si="1"/>
        <v>101.24530248323632</v>
      </c>
    </row>
    <row r="15" spans="1:6" s="112" customFormat="1" ht="19.5" customHeight="1">
      <c r="A15" s="111" t="s">
        <v>67</v>
      </c>
      <c r="B15" s="105">
        <v>5190</v>
      </c>
      <c r="C15" s="105">
        <v>3930</v>
      </c>
      <c r="D15" s="159">
        <f t="shared" si="0"/>
        <v>75.72254335260115</v>
      </c>
      <c r="E15" s="160">
        <v>3764</v>
      </c>
      <c r="F15" s="161">
        <f t="shared" si="1"/>
        <v>104.41020191285865</v>
      </c>
    </row>
    <row r="16" spans="1:6" s="112" customFormat="1" ht="19.5" customHeight="1">
      <c r="A16" s="111" t="s">
        <v>68</v>
      </c>
      <c r="B16" s="105">
        <v>3</v>
      </c>
      <c r="C16" s="105">
        <v>84</v>
      </c>
      <c r="D16" s="159">
        <f t="shared" si="0"/>
        <v>2800</v>
      </c>
      <c r="E16" s="160">
        <v>8</v>
      </c>
      <c r="F16" s="161">
        <f t="shared" si="1"/>
        <v>1050</v>
      </c>
    </row>
    <row r="17" spans="1:6" s="112" customFormat="1" ht="19.5" customHeight="1">
      <c r="A17" s="111" t="s">
        <v>69</v>
      </c>
      <c r="B17" s="105">
        <v>84150</v>
      </c>
      <c r="C17" s="105">
        <v>82060</v>
      </c>
      <c r="D17" s="159">
        <f t="shared" si="0"/>
        <v>97.51633986928104</v>
      </c>
      <c r="E17" s="160">
        <v>79331</v>
      </c>
      <c r="F17" s="161">
        <f t="shared" si="1"/>
        <v>103.44001714336135</v>
      </c>
    </row>
    <row r="18" spans="1:6" s="112" customFormat="1" ht="19.5" customHeight="1">
      <c r="A18" s="111" t="s">
        <v>70</v>
      </c>
      <c r="B18" s="105">
        <v>0</v>
      </c>
      <c r="C18" s="105">
        <v>0</v>
      </c>
      <c r="D18" s="159"/>
      <c r="E18" s="160">
        <v>0</v>
      </c>
      <c r="F18" s="161"/>
    </row>
    <row r="19" spans="1:6" s="112" customFormat="1" ht="19.5" customHeight="1">
      <c r="A19" s="111" t="s">
        <v>71</v>
      </c>
      <c r="B19" s="105">
        <v>416</v>
      </c>
      <c r="C19" s="105">
        <v>356</v>
      </c>
      <c r="D19" s="159"/>
      <c r="E19" s="160">
        <v>256</v>
      </c>
      <c r="F19" s="161">
        <f aca="true" t="shared" si="2" ref="F19:F24">C19/E19*100</f>
        <v>139.0625</v>
      </c>
    </row>
    <row r="20" spans="1:6" s="112" customFormat="1" ht="19.5" customHeight="1">
      <c r="A20" s="111" t="s">
        <v>72</v>
      </c>
      <c r="B20" s="105">
        <v>0</v>
      </c>
      <c r="C20" s="105">
        <v>78</v>
      </c>
      <c r="D20" s="159"/>
      <c r="E20" s="160">
        <v>0</v>
      </c>
      <c r="F20" s="161" t="e">
        <f t="shared" si="2"/>
        <v>#DIV/0!</v>
      </c>
    </row>
    <row r="21" spans="1:6" s="112" customFormat="1" ht="19.5" customHeight="1">
      <c r="A21" s="111" t="s">
        <v>73</v>
      </c>
      <c r="B21" s="105">
        <v>140526</v>
      </c>
      <c r="C21" s="105">
        <v>140542</v>
      </c>
      <c r="D21" s="159">
        <f aca="true" t="shared" si="3" ref="D21:D24">C21/B21*100</f>
        <v>100.01138579337632</v>
      </c>
      <c r="E21" s="160">
        <v>156062</v>
      </c>
      <c r="F21" s="161">
        <f t="shared" si="2"/>
        <v>90.05523445809999</v>
      </c>
    </row>
    <row r="22" spans="1:6" s="112" customFormat="1" ht="19.5" customHeight="1">
      <c r="A22" s="111" t="s">
        <v>74</v>
      </c>
      <c r="B22" s="105">
        <v>20600</v>
      </c>
      <c r="C22" s="105">
        <v>19946</v>
      </c>
      <c r="D22" s="159">
        <f t="shared" si="3"/>
        <v>96.8252427184466</v>
      </c>
      <c r="E22" s="160">
        <v>20843</v>
      </c>
      <c r="F22" s="161">
        <f t="shared" si="2"/>
        <v>95.69639687185146</v>
      </c>
    </row>
    <row r="23" spans="1:6" s="112" customFormat="1" ht="19.5" customHeight="1">
      <c r="A23" s="111" t="s">
        <v>75</v>
      </c>
      <c r="B23" s="105">
        <v>22016</v>
      </c>
      <c r="C23" s="105">
        <v>24098</v>
      </c>
      <c r="D23" s="159">
        <f t="shared" si="3"/>
        <v>109.45675872093024</v>
      </c>
      <c r="E23" s="160">
        <v>17199</v>
      </c>
      <c r="F23" s="161">
        <f t="shared" si="2"/>
        <v>140.11279725565439</v>
      </c>
    </row>
    <row r="24" spans="1:6" s="112" customFormat="1" ht="19.5" customHeight="1">
      <c r="A24" s="111" t="s">
        <v>76</v>
      </c>
      <c r="B24" s="105">
        <v>51758</v>
      </c>
      <c r="C24" s="105">
        <v>43365</v>
      </c>
      <c r="D24" s="159">
        <f t="shared" si="3"/>
        <v>83.78414931025155</v>
      </c>
      <c r="E24" s="160">
        <v>58764</v>
      </c>
      <c r="F24" s="161">
        <f t="shared" si="2"/>
        <v>73.79518072289156</v>
      </c>
    </row>
    <row r="25" spans="1:6" s="112" customFormat="1" ht="19.5" customHeight="1">
      <c r="A25" s="111" t="s">
        <v>77</v>
      </c>
      <c r="B25" s="105">
        <v>0</v>
      </c>
      <c r="C25" s="105">
        <v>0</v>
      </c>
      <c r="D25" s="159"/>
      <c r="E25" s="160">
        <v>0</v>
      </c>
      <c r="F25" s="161"/>
    </row>
    <row r="26" spans="1:6" s="112" customFormat="1" ht="19.5" customHeight="1">
      <c r="A26" s="111" t="s">
        <v>78</v>
      </c>
      <c r="B26" s="105">
        <v>18068</v>
      </c>
      <c r="C26" s="105">
        <v>22415</v>
      </c>
      <c r="D26" s="159">
        <f aca="true" t="shared" si="4" ref="D26:D28">C26/B26*100</f>
        <v>124.05911002878017</v>
      </c>
      <c r="E26" s="160">
        <v>19650</v>
      </c>
      <c r="F26" s="161">
        <f aca="true" t="shared" si="5" ref="F26:F28">C26/E26*100</f>
        <v>114.07124681933843</v>
      </c>
    </row>
    <row r="27" spans="1:6" s="112" customFormat="1" ht="19.5" customHeight="1">
      <c r="A27" s="111" t="s">
        <v>79</v>
      </c>
      <c r="B27" s="105">
        <v>28084</v>
      </c>
      <c r="C27" s="105">
        <v>30718</v>
      </c>
      <c r="D27" s="159">
        <f t="shared" si="4"/>
        <v>109.37900583962399</v>
      </c>
      <c r="E27" s="160">
        <v>39606</v>
      </c>
      <c r="F27" s="161">
        <f t="shared" si="5"/>
        <v>77.55895571378075</v>
      </c>
    </row>
    <row r="28" spans="1:6" s="112" customFormat="1" ht="24.75" customHeight="1">
      <c r="A28" s="157" t="s">
        <v>80</v>
      </c>
      <c r="B28" s="157">
        <f>B5+B21</f>
        <v>332656</v>
      </c>
      <c r="C28" s="157">
        <f>C5+C21</f>
        <v>310822</v>
      </c>
      <c r="D28" s="162">
        <f t="shared" si="4"/>
        <v>93.43646289259776</v>
      </c>
      <c r="E28" s="157">
        <f>E5+E21</f>
        <v>326231</v>
      </c>
      <c r="F28" s="163">
        <f t="shared" si="5"/>
        <v>95.2766597901487</v>
      </c>
    </row>
    <row r="29" spans="2:6" s="112" customFormat="1" ht="14.25">
      <c r="B29" s="164"/>
      <c r="C29" s="164"/>
      <c r="D29" s="164"/>
      <c r="E29" s="165"/>
      <c r="F29" s="164"/>
    </row>
  </sheetData>
  <sheetProtection/>
  <mergeCells count="2">
    <mergeCell ref="A2:F2"/>
    <mergeCell ref="A3:F3"/>
  </mergeCells>
  <printOptions horizontalCentered="1"/>
  <pageMargins left="0.2" right="0.2" top="0.9798611111111111" bottom="0.9798611111111111" header="0" footer="0"/>
  <pageSetup blackAndWhite="1" horizontalDpi="600" verticalDpi="600" orientation="portrait"/>
</worksheet>
</file>

<file path=xl/worksheets/sheet8.xml><?xml version="1.0" encoding="utf-8"?>
<worksheet xmlns="http://schemas.openxmlformats.org/spreadsheetml/2006/main" xmlns:r="http://schemas.openxmlformats.org/officeDocument/2006/relationships">
  <sheetPr>
    <tabColor rgb="FFFF0000"/>
  </sheetPr>
  <dimension ref="A1:B35"/>
  <sheetViews>
    <sheetView workbookViewId="0" topLeftCell="A1">
      <selection activeCell="E12" sqref="E12"/>
    </sheetView>
  </sheetViews>
  <sheetFormatPr defaultColWidth="9.00390625" defaultRowHeight="14.25"/>
  <cols>
    <col min="1" max="1" width="40.625" style="0" customWidth="1"/>
    <col min="2" max="2" width="30.625" style="0" customWidth="1"/>
  </cols>
  <sheetData>
    <row r="1" ht="14.25">
      <c r="A1" s="55" t="s">
        <v>1138</v>
      </c>
    </row>
    <row r="2" spans="1:2" ht="46.5" customHeight="1">
      <c r="A2" s="57" t="s">
        <v>1139</v>
      </c>
      <c r="B2" s="57"/>
    </row>
    <row r="3" spans="1:2" ht="14.25">
      <c r="A3" s="155"/>
      <c r="B3" s="155"/>
    </row>
    <row r="4" spans="1:2" ht="27" customHeight="1">
      <c r="A4" s="58"/>
      <c r="B4" s="59" t="s">
        <v>35</v>
      </c>
    </row>
    <row r="5" spans="1:2" ht="39.75" customHeight="1">
      <c r="A5" s="71" t="s">
        <v>36</v>
      </c>
      <c r="B5" s="61" t="s">
        <v>37</v>
      </c>
    </row>
    <row r="6" spans="1:2" ht="30" customHeight="1">
      <c r="A6" s="89" t="s">
        <v>83</v>
      </c>
      <c r="B6" s="113">
        <v>1025646</v>
      </c>
    </row>
    <row r="7" spans="1:2" ht="30" customHeight="1">
      <c r="A7" s="89" t="s">
        <v>1140</v>
      </c>
      <c r="B7" s="113">
        <v>88961</v>
      </c>
    </row>
    <row r="8" spans="1:2" ht="30" customHeight="1">
      <c r="A8" s="89" t="s">
        <v>1141</v>
      </c>
      <c r="B8" s="113">
        <v>2011</v>
      </c>
    </row>
    <row r="9" spans="1:2" ht="30" customHeight="1">
      <c r="A9" s="89" t="s">
        <v>1142</v>
      </c>
      <c r="B9" s="113">
        <v>74986</v>
      </c>
    </row>
    <row r="10" spans="1:2" ht="30" customHeight="1">
      <c r="A10" s="89" t="s">
        <v>1143</v>
      </c>
      <c r="B10" s="113">
        <v>125633</v>
      </c>
    </row>
    <row r="11" spans="1:2" ht="30" customHeight="1">
      <c r="A11" s="89" t="s">
        <v>1144</v>
      </c>
      <c r="B11" s="113">
        <v>4523</v>
      </c>
    </row>
    <row r="12" spans="1:2" ht="30" customHeight="1">
      <c r="A12" s="89" t="s">
        <v>1145</v>
      </c>
      <c r="B12" s="113">
        <v>17313</v>
      </c>
    </row>
    <row r="13" spans="1:2" ht="30" customHeight="1">
      <c r="A13" s="89" t="s">
        <v>1146</v>
      </c>
      <c r="B13" s="113">
        <v>76098</v>
      </c>
    </row>
    <row r="14" spans="1:2" ht="30" customHeight="1">
      <c r="A14" s="89" t="s">
        <v>1147</v>
      </c>
      <c r="B14" s="113">
        <v>41827</v>
      </c>
    </row>
    <row r="15" spans="1:2" ht="30" customHeight="1">
      <c r="A15" s="89" t="s">
        <v>1148</v>
      </c>
      <c r="B15" s="113">
        <v>5530</v>
      </c>
    </row>
    <row r="16" spans="1:2" ht="30" customHeight="1">
      <c r="A16" s="89" t="s">
        <v>1149</v>
      </c>
      <c r="B16" s="113">
        <v>426249</v>
      </c>
    </row>
    <row r="17" spans="1:2" ht="30" customHeight="1">
      <c r="A17" s="89" t="s">
        <v>1150</v>
      </c>
      <c r="B17" s="113">
        <v>36099</v>
      </c>
    </row>
    <row r="18" spans="1:2" ht="30" customHeight="1">
      <c r="A18" s="89" t="s">
        <v>1151</v>
      </c>
      <c r="B18" s="113">
        <v>32478</v>
      </c>
    </row>
    <row r="19" spans="1:2" ht="30" customHeight="1">
      <c r="A19" s="89" t="s">
        <v>1152</v>
      </c>
      <c r="B19" s="113">
        <v>13556</v>
      </c>
    </row>
    <row r="20" spans="1:2" ht="30" customHeight="1">
      <c r="A20" s="89" t="s">
        <v>1153</v>
      </c>
      <c r="B20" s="113">
        <v>2499</v>
      </c>
    </row>
    <row r="21" spans="1:2" ht="30" customHeight="1">
      <c r="A21" s="89" t="s">
        <v>1154</v>
      </c>
      <c r="B21" s="113">
        <v>6411</v>
      </c>
    </row>
    <row r="22" spans="1:2" ht="30" customHeight="1">
      <c r="A22" s="89" t="s">
        <v>1155</v>
      </c>
      <c r="B22" s="113">
        <v>6295</v>
      </c>
    </row>
    <row r="23" spans="1:2" ht="30" customHeight="1">
      <c r="A23" s="89" t="s">
        <v>1156</v>
      </c>
      <c r="B23" s="113">
        <v>29187</v>
      </c>
    </row>
    <row r="24" spans="1:2" ht="30" customHeight="1">
      <c r="A24" s="89" t="s">
        <v>1157</v>
      </c>
      <c r="B24" s="113">
        <v>2541</v>
      </c>
    </row>
    <row r="25" spans="1:2" ht="30" customHeight="1">
      <c r="A25" s="89" t="s">
        <v>1158</v>
      </c>
      <c r="B25" s="113">
        <v>6254</v>
      </c>
    </row>
    <row r="26" spans="1:2" ht="30" customHeight="1">
      <c r="A26" s="89" t="s">
        <v>1159</v>
      </c>
      <c r="B26" s="113">
        <v>3218</v>
      </c>
    </row>
    <row r="27" spans="1:2" ht="30" customHeight="1">
      <c r="A27" s="89" t="s">
        <v>1160</v>
      </c>
      <c r="B27" s="113">
        <v>23977</v>
      </c>
    </row>
    <row r="28" spans="1:2" ht="30" customHeight="1">
      <c r="A28" s="89" t="s">
        <v>1161</v>
      </c>
      <c r="B28" s="113">
        <v>34896</v>
      </c>
    </row>
    <row r="29" spans="1:2" ht="30" customHeight="1">
      <c r="A29" s="89" t="s">
        <v>1162</v>
      </c>
      <c r="B29" s="113">
        <v>371128</v>
      </c>
    </row>
    <row r="30" spans="1:2" ht="30" customHeight="1">
      <c r="A30" s="89" t="s">
        <v>1163</v>
      </c>
      <c r="B30" s="113">
        <v>68860</v>
      </c>
    </row>
    <row r="31" spans="1:2" ht="30" customHeight="1">
      <c r="A31" s="89" t="s">
        <v>1164</v>
      </c>
      <c r="B31" s="113">
        <v>16392</v>
      </c>
    </row>
    <row r="32" spans="1:2" ht="30" customHeight="1">
      <c r="A32" s="89" t="s">
        <v>110</v>
      </c>
      <c r="B32" s="113">
        <v>2542</v>
      </c>
    </row>
    <row r="33" spans="1:2" ht="39.75" customHeight="1">
      <c r="A33" s="75" t="s">
        <v>1165</v>
      </c>
      <c r="B33" s="68">
        <f>B6+B29+B30+B32+B31+B28</f>
        <v>1519464</v>
      </c>
    </row>
    <row r="34" spans="1:2" ht="30" customHeight="1">
      <c r="A34" s="44"/>
      <c r="B34" s="44"/>
    </row>
    <row r="35" spans="1:2" ht="30" customHeight="1">
      <c r="A35" s="44"/>
      <c r="B35" s="44"/>
    </row>
    <row r="36" ht="30" customHeight="1"/>
    <row r="37" ht="30" customHeight="1"/>
    <row r="38" ht="30" customHeight="1"/>
    <row r="39" ht="30" customHeight="1"/>
    <row r="40" ht="30" customHeight="1"/>
  </sheetData>
  <sheetProtection/>
  <mergeCells count="1">
    <mergeCell ref="A2:B2"/>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rgb="FFFF0000"/>
  </sheetPr>
  <dimension ref="A1:E1319"/>
  <sheetViews>
    <sheetView showGridLines="0" showZeros="0" workbookViewId="0" topLeftCell="A1">
      <pane ySplit="4" topLeftCell="A1290" activePane="bottomLeft" state="frozen"/>
      <selection pane="bottomLeft" activeCell="C1311" sqref="C1311"/>
    </sheetView>
  </sheetViews>
  <sheetFormatPr defaultColWidth="9.125" defaultRowHeight="14.25"/>
  <cols>
    <col min="1" max="1" width="9.125" style="143" customWidth="1"/>
    <col min="2" max="2" width="32.375" style="97" customWidth="1"/>
    <col min="3" max="3" width="22.00390625" style="97" customWidth="1"/>
    <col min="4" max="4" width="20.625" style="97" customWidth="1"/>
    <col min="5" max="5" width="15.625" style="144" customWidth="1"/>
    <col min="6" max="256" width="9.125" style="97" customWidth="1"/>
  </cols>
  <sheetData>
    <row r="1" spans="1:4" ht="14.25">
      <c r="A1" s="145" t="s">
        <v>1166</v>
      </c>
      <c r="B1" s="146"/>
      <c r="C1" s="146"/>
      <c r="D1" s="146"/>
    </row>
    <row r="2" spans="2:5" ht="28.5" customHeight="1">
      <c r="B2" s="147" t="s">
        <v>1167</v>
      </c>
      <c r="C2" s="147"/>
      <c r="D2" s="147"/>
      <c r="E2" s="147"/>
    </row>
    <row r="3" spans="2:5" ht="16.5" customHeight="1">
      <c r="B3" s="148" t="s">
        <v>35</v>
      </c>
      <c r="C3" s="148"/>
      <c r="D3" s="148"/>
      <c r="E3" s="148"/>
    </row>
    <row r="4" spans="1:5" ht="30" customHeight="1">
      <c r="A4" s="86" t="s">
        <v>114</v>
      </c>
      <c r="B4" s="86" t="s">
        <v>1168</v>
      </c>
      <c r="C4" s="86" t="s">
        <v>53</v>
      </c>
      <c r="D4" s="86" t="s">
        <v>55</v>
      </c>
      <c r="E4" s="139" t="s">
        <v>1169</v>
      </c>
    </row>
    <row r="5" spans="1:5" ht="16.5" customHeight="1">
      <c r="A5" s="121">
        <v>201</v>
      </c>
      <c r="B5" s="86" t="s">
        <v>117</v>
      </c>
      <c r="C5" s="132">
        <v>88961</v>
      </c>
      <c r="D5" s="105">
        <v>73657</v>
      </c>
      <c r="E5" s="149">
        <f>C5/D5*100</f>
        <v>120.77738707794235</v>
      </c>
    </row>
    <row r="6" spans="1:5" ht="16.5" customHeight="1">
      <c r="A6" s="121">
        <v>20101</v>
      </c>
      <c r="B6" s="86" t="s">
        <v>118</v>
      </c>
      <c r="C6" s="132">
        <v>6906</v>
      </c>
      <c r="D6" s="105">
        <v>2559</v>
      </c>
      <c r="E6" s="149">
        <f aca="true" t="shared" si="0" ref="E6:E69">C6/D6*100</f>
        <v>269.8710433763189</v>
      </c>
    </row>
    <row r="7" spans="1:5" ht="16.5" customHeight="1">
      <c r="A7" s="121">
        <v>2010101</v>
      </c>
      <c r="B7" s="121" t="s">
        <v>119</v>
      </c>
      <c r="C7" s="132">
        <v>6098</v>
      </c>
      <c r="D7" s="105">
        <v>1868</v>
      </c>
      <c r="E7" s="149">
        <f t="shared" si="0"/>
        <v>326.4453961456103</v>
      </c>
    </row>
    <row r="8" spans="1:5" ht="16.5" customHeight="1">
      <c r="A8" s="121">
        <v>2010102</v>
      </c>
      <c r="B8" s="121" t="s">
        <v>120</v>
      </c>
      <c r="C8" s="150">
        <v>161</v>
      </c>
      <c r="D8" s="105">
        <v>18</v>
      </c>
      <c r="E8" s="149">
        <f t="shared" si="0"/>
        <v>894.4444444444445</v>
      </c>
    </row>
    <row r="9" spans="1:5" ht="16.5" customHeight="1">
      <c r="A9" s="121">
        <v>2010103</v>
      </c>
      <c r="B9" s="151" t="s">
        <v>121</v>
      </c>
      <c r="C9" s="132">
        <v>0</v>
      </c>
      <c r="D9" s="105">
        <v>0</v>
      </c>
      <c r="E9" s="149" t="e">
        <f t="shared" si="0"/>
        <v>#DIV/0!</v>
      </c>
    </row>
    <row r="10" spans="1:5" ht="16.5" customHeight="1">
      <c r="A10" s="121">
        <v>2010104</v>
      </c>
      <c r="B10" s="121" t="s">
        <v>122</v>
      </c>
      <c r="C10" s="152">
        <v>231</v>
      </c>
      <c r="D10" s="105">
        <v>443</v>
      </c>
      <c r="E10" s="149">
        <f t="shared" si="0"/>
        <v>52.144469525959366</v>
      </c>
    </row>
    <row r="11" spans="1:5" ht="16.5" customHeight="1">
      <c r="A11" s="121">
        <v>2010105</v>
      </c>
      <c r="B11" s="121" t="s">
        <v>123</v>
      </c>
      <c r="C11" s="132">
        <v>92</v>
      </c>
      <c r="D11" s="105">
        <v>12</v>
      </c>
      <c r="E11" s="149">
        <f t="shared" si="0"/>
        <v>766.6666666666667</v>
      </c>
    </row>
    <row r="12" spans="1:5" ht="16.5" customHeight="1">
      <c r="A12" s="121">
        <v>2010106</v>
      </c>
      <c r="B12" s="121" t="s">
        <v>124</v>
      </c>
      <c r="C12" s="132">
        <v>4</v>
      </c>
      <c r="D12" s="105">
        <v>2</v>
      </c>
      <c r="E12" s="149">
        <f t="shared" si="0"/>
        <v>200</v>
      </c>
    </row>
    <row r="13" spans="1:5" ht="16.5" customHeight="1">
      <c r="A13" s="121">
        <v>2010107</v>
      </c>
      <c r="B13" s="121" t="s">
        <v>125</v>
      </c>
      <c r="C13" s="132">
        <v>21</v>
      </c>
      <c r="D13" s="105">
        <v>0</v>
      </c>
      <c r="E13" s="149" t="e">
        <f t="shared" si="0"/>
        <v>#DIV/0!</v>
      </c>
    </row>
    <row r="14" spans="1:5" ht="16.5" customHeight="1">
      <c r="A14" s="121">
        <v>2010108</v>
      </c>
      <c r="B14" s="121" t="s">
        <v>126</v>
      </c>
      <c r="C14" s="132">
        <v>152</v>
      </c>
      <c r="D14" s="105">
        <v>30</v>
      </c>
      <c r="E14" s="149">
        <f t="shared" si="0"/>
        <v>506.66666666666663</v>
      </c>
    </row>
    <row r="15" spans="1:5" ht="16.5" customHeight="1">
      <c r="A15" s="121">
        <v>2010109</v>
      </c>
      <c r="B15" s="121" t="s">
        <v>127</v>
      </c>
      <c r="C15" s="132">
        <v>0</v>
      </c>
      <c r="D15" s="105">
        <v>0</v>
      </c>
      <c r="E15" s="149" t="e">
        <f t="shared" si="0"/>
        <v>#DIV/0!</v>
      </c>
    </row>
    <row r="16" spans="1:5" ht="16.5" customHeight="1">
      <c r="A16" s="121">
        <v>2010150</v>
      </c>
      <c r="B16" s="121" t="s">
        <v>128</v>
      </c>
      <c r="C16" s="132">
        <v>93</v>
      </c>
      <c r="D16" s="105">
        <v>0</v>
      </c>
      <c r="E16" s="149" t="e">
        <f t="shared" si="0"/>
        <v>#DIV/0!</v>
      </c>
    </row>
    <row r="17" spans="1:5" ht="16.5" customHeight="1">
      <c r="A17" s="121">
        <v>2010199</v>
      </c>
      <c r="B17" s="121" t="s">
        <v>129</v>
      </c>
      <c r="C17" s="132">
        <v>54</v>
      </c>
      <c r="D17" s="105">
        <v>186</v>
      </c>
      <c r="E17" s="149">
        <f t="shared" si="0"/>
        <v>29.03225806451613</v>
      </c>
    </row>
    <row r="18" spans="1:5" ht="16.5" customHeight="1">
      <c r="A18" s="121">
        <v>20102</v>
      </c>
      <c r="B18" s="86" t="s">
        <v>130</v>
      </c>
      <c r="C18" s="132">
        <v>1943</v>
      </c>
      <c r="D18" s="105">
        <v>1784</v>
      </c>
      <c r="E18" s="149">
        <f t="shared" si="0"/>
        <v>108.91255605381164</v>
      </c>
    </row>
    <row r="19" spans="1:5" ht="16.5" customHeight="1">
      <c r="A19" s="121">
        <v>2010201</v>
      </c>
      <c r="B19" s="121" t="s">
        <v>119</v>
      </c>
      <c r="C19" s="132">
        <v>1802</v>
      </c>
      <c r="D19" s="105">
        <v>1551</v>
      </c>
      <c r="E19" s="149">
        <f t="shared" si="0"/>
        <v>116.18310767246938</v>
      </c>
    </row>
    <row r="20" spans="1:5" ht="16.5" customHeight="1">
      <c r="A20" s="121">
        <v>2010202</v>
      </c>
      <c r="B20" s="121" t="s">
        <v>120</v>
      </c>
      <c r="C20" s="132">
        <v>0</v>
      </c>
      <c r="D20" s="105">
        <v>0</v>
      </c>
      <c r="E20" s="149" t="e">
        <f t="shared" si="0"/>
        <v>#DIV/0!</v>
      </c>
    </row>
    <row r="21" spans="1:5" ht="16.5" customHeight="1">
      <c r="A21" s="121">
        <v>2010203</v>
      </c>
      <c r="B21" s="121" t="s">
        <v>121</v>
      </c>
      <c r="C21" s="132">
        <v>0</v>
      </c>
      <c r="D21" s="105">
        <v>0</v>
      </c>
      <c r="E21" s="149" t="e">
        <f t="shared" si="0"/>
        <v>#DIV/0!</v>
      </c>
    </row>
    <row r="22" spans="1:5" ht="16.5" customHeight="1">
      <c r="A22" s="121">
        <v>2010204</v>
      </c>
      <c r="B22" s="121" t="s">
        <v>131</v>
      </c>
      <c r="C22" s="132">
        <v>120</v>
      </c>
      <c r="D22" s="105">
        <v>196</v>
      </c>
      <c r="E22" s="149">
        <f t="shared" si="0"/>
        <v>61.224489795918366</v>
      </c>
    </row>
    <row r="23" spans="1:5" ht="16.5" customHeight="1">
      <c r="A23" s="121">
        <v>2010205</v>
      </c>
      <c r="B23" s="121" t="s">
        <v>132</v>
      </c>
      <c r="C23" s="132">
        <v>0</v>
      </c>
      <c r="D23" s="105">
        <v>8</v>
      </c>
      <c r="E23" s="149">
        <f t="shared" si="0"/>
        <v>0</v>
      </c>
    </row>
    <row r="24" spans="1:5" ht="16.5" customHeight="1">
      <c r="A24" s="121">
        <v>2010206</v>
      </c>
      <c r="B24" s="121" t="s">
        <v>133</v>
      </c>
      <c r="C24" s="132">
        <v>0</v>
      </c>
      <c r="D24" s="105">
        <v>0</v>
      </c>
      <c r="E24" s="149" t="e">
        <f t="shared" si="0"/>
        <v>#DIV/0!</v>
      </c>
    </row>
    <row r="25" spans="1:5" ht="16.5" customHeight="1">
      <c r="A25" s="121">
        <v>2010250</v>
      </c>
      <c r="B25" s="121" t="s">
        <v>128</v>
      </c>
      <c r="C25" s="132">
        <v>0</v>
      </c>
      <c r="D25" s="105">
        <v>0</v>
      </c>
      <c r="E25" s="149" t="e">
        <f t="shared" si="0"/>
        <v>#DIV/0!</v>
      </c>
    </row>
    <row r="26" spans="1:5" ht="16.5" customHeight="1">
      <c r="A26" s="121">
        <v>2010299</v>
      </c>
      <c r="B26" s="121" t="s">
        <v>134</v>
      </c>
      <c r="C26" s="132">
        <v>21</v>
      </c>
      <c r="D26" s="105">
        <v>29</v>
      </c>
      <c r="E26" s="149">
        <f t="shared" si="0"/>
        <v>72.41379310344827</v>
      </c>
    </row>
    <row r="27" spans="1:5" ht="16.5" customHeight="1">
      <c r="A27" s="121">
        <v>20103</v>
      </c>
      <c r="B27" s="86" t="s">
        <v>135</v>
      </c>
      <c r="C27" s="132">
        <v>13031</v>
      </c>
      <c r="D27" s="105">
        <v>10452</v>
      </c>
      <c r="E27" s="149">
        <f t="shared" si="0"/>
        <v>124.67470340604669</v>
      </c>
    </row>
    <row r="28" spans="1:5" ht="16.5" customHeight="1">
      <c r="A28" s="121">
        <v>2010301</v>
      </c>
      <c r="B28" s="121" t="s">
        <v>119</v>
      </c>
      <c r="C28" s="132">
        <v>4243</v>
      </c>
      <c r="D28" s="105">
        <v>3465</v>
      </c>
      <c r="E28" s="149">
        <f t="shared" si="0"/>
        <v>122.45310245310246</v>
      </c>
    </row>
    <row r="29" spans="1:5" ht="16.5" customHeight="1">
      <c r="A29" s="121">
        <v>2010302</v>
      </c>
      <c r="B29" s="121" t="s">
        <v>120</v>
      </c>
      <c r="C29" s="132">
        <v>393</v>
      </c>
      <c r="D29" s="105">
        <v>279</v>
      </c>
      <c r="E29" s="149">
        <f t="shared" si="0"/>
        <v>140.86021505376345</v>
      </c>
    </row>
    <row r="30" spans="1:5" ht="16.5" customHeight="1">
      <c r="A30" s="121">
        <v>2010303</v>
      </c>
      <c r="B30" s="121" t="s">
        <v>121</v>
      </c>
      <c r="C30" s="132">
        <v>16</v>
      </c>
      <c r="D30" s="105">
        <v>515</v>
      </c>
      <c r="E30" s="149">
        <f t="shared" si="0"/>
        <v>3.1067961165048543</v>
      </c>
    </row>
    <row r="31" spans="1:5" ht="16.5" customHeight="1">
      <c r="A31" s="121">
        <v>2010304</v>
      </c>
      <c r="B31" s="121" t="s">
        <v>136</v>
      </c>
      <c r="C31" s="132">
        <v>0</v>
      </c>
      <c r="D31" s="105">
        <v>0</v>
      </c>
      <c r="E31" s="149" t="e">
        <f t="shared" si="0"/>
        <v>#DIV/0!</v>
      </c>
    </row>
    <row r="32" spans="1:5" ht="16.5" customHeight="1">
      <c r="A32" s="121">
        <v>2010305</v>
      </c>
      <c r="B32" s="121" t="s">
        <v>137</v>
      </c>
      <c r="C32" s="132">
        <v>0</v>
      </c>
      <c r="D32" s="105">
        <v>35</v>
      </c>
      <c r="E32" s="149">
        <f t="shared" si="0"/>
        <v>0</v>
      </c>
    </row>
    <row r="33" spans="1:5" ht="16.5" customHeight="1">
      <c r="A33" s="121">
        <v>2010306</v>
      </c>
      <c r="B33" s="121" t="s">
        <v>138</v>
      </c>
      <c r="C33" s="132">
        <v>785</v>
      </c>
      <c r="D33" s="105">
        <v>2672</v>
      </c>
      <c r="E33" s="149">
        <f t="shared" si="0"/>
        <v>29.378742514970057</v>
      </c>
    </row>
    <row r="34" spans="1:5" ht="16.5" customHeight="1">
      <c r="A34" s="121">
        <v>2010308</v>
      </c>
      <c r="B34" s="121" t="s">
        <v>139</v>
      </c>
      <c r="C34" s="132">
        <v>849</v>
      </c>
      <c r="D34" s="105">
        <v>987</v>
      </c>
      <c r="E34" s="149">
        <f t="shared" si="0"/>
        <v>86.01823708206688</v>
      </c>
    </row>
    <row r="35" spans="1:5" ht="16.5" customHeight="1">
      <c r="A35" s="121">
        <v>2010309</v>
      </c>
      <c r="B35" s="121" t="s">
        <v>140</v>
      </c>
      <c r="C35" s="132">
        <v>0</v>
      </c>
      <c r="D35" s="105">
        <v>0</v>
      </c>
      <c r="E35" s="149" t="e">
        <f t="shared" si="0"/>
        <v>#DIV/0!</v>
      </c>
    </row>
    <row r="36" spans="1:5" ht="16.5" customHeight="1">
      <c r="A36" s="121">
        <v>2010350</v>
      </c>
      <c r="B36" s="121" t="s">
        <v>128</v>
      </c>
      <c r="C36" s="132">
        <v>420</v>
      </c>
      <c r="D36" s="105">
        <v>71</v>
      </c>
      <c r="E36" s="149">
        <f t="shared" si="0"/>
        <v>591.5492957746479</v>
      </c>
    </row>
    <row r="37" spans="1:5" ht="16.5" customHeight="1">
      <c r="A37" s="121">
        <v>2010399</v>
      </c>
      <c r="B37" s="121" t="s">
        <v>141</v>
      </c>
      <c r="C37" s="132">
        <v>6325</v>
      </c>
      <c r="D37" s="105">
        <v>2428</v>
      </c>
      <c r="E37" s="149">
        <f t="shared" si="0"/>
        <v>260.50247116968694</v>
      </c>
    </row>
    <row r="38" spans="1:5" ht="16.5" customHeight="1">
      <c r="A38" s="121">
        <v>20104</v>
      </c>
      <c r="B38" s="86" t="s">
        <v>142</v>
      </c>
      <c r="C38" s="132">
        <v>3442</v>
      </c>
      <c r="D38" s="105">
        <v>2803</v>
      </c>
      <c r="E38" s="149">
        <f t="shared" si="0"/>
        <v>122.79700321084552</v>
      </c>
    </row>
    <row r="39" spans="1:5" ht="16.5" customHeight="1">
      <c r="A39" s="121">
        <v>2010401</v>
      </c>
      <c r="B39" s="121" t="s">
        <v>119</v>
      </c>
      <c r="C39" s="132">
        <v>2220</v>
      </c>
      <c r="D39" s="105">
        <v>1580</v>
      </c>
      <c r="E39" s="149">
        <f t="shared" si="0"/>
        <v>140.50632911392404</v>
      </c>
    </row>
    <row r="40" spans="1:5" ht="16.5" customHeight="1">
      <c r="A40" s="121">
        <v>2010402</v>
      </c>
      <c r="B40" s="121" t="s">
        <v>120</v>
      </c>
      <c r="C40" s="132">
        <v>0</v>
      </c>
      <c r="D40" s="105">
        <v>120</v>
      </c>
      <c r="E40" s="149">
        <f t="shared" si="0"/>
        <v>0</v>
      </c>
    </row>
    <row r="41" spans="1:5" ht="16.5" customHeight="1">
      <c r="A41" s="121">
        <v>2010403</v>
      </c>
      <c r="B41" s="121" t="s">
        <v>121</v>
      </c>
      <c r="C41" s="132">
        <v>0</v>
      </c>
      <c r="D41" s="105">
        <v>0</v>
      </c>
      <c r="E41" s="149" t="e">
        <f t="shared" si="0"/>
        <v>#DIV/0!</v>
      </c>
    </row>
    <row r="42" spans="1:5" ht="16.5" customHeight="1">
      <c r="A42" s="121">
        <v>2010404</v>
      </c>
      <c r="B42" s="121" t="s">
        <v>143</v>
      </c>
      <c r="C42" s="132">
        <v>0</v>
      </c>
      <c r="D42" s="105">
        <v>0</v>
      </c>
      <c r="E42" s="149" t="e">
        <f t="shared" si="0"/>
        <v>#DIV/0!</v>
      </c>
    </row>
    <row r="43" spans="1:5" ht="16.5" customHeight="1">
      <c r="A43" s="121">
        <v>2010405</v>
      </c>
      <c r="B43" s="121" t="s">
        <v>144</v>
      </c>
      <c r="C43" s="132">
        <v>0</v>
      </c>
      <c r="D43" s="105">
        <v>0</v>
      </c>
      <c r="E43" s="149" t="e">
        <f t="shared" si="0"/>
        <v>#DIV/0!</v>
      </c>
    </row>
    <row r="44" spans="1:5" ht="16.5" customHeight="1">
      <c r="A44" s="121">
        <v>2010406</v>
      </c>
      <c r="B44" s="121" t="s">
        <v>145</v>
      </c>
      <c r="C44" s="132">
        <v>0</v>
      </c>
      <c r="D44" s="105">
        <v>0</v>
      </c>
      <c r="E44" s="149" t="e">
        <f t="shared" si="0"/>
        <v>#DIV/0!</v>
      </c>
    </row>
    <row r="45" spans="1:5" ht="16.5" customHeight="1">
      <c r="A45" s="121">
        <v>2010407</v>
      </c>
      <c r="B45" s="121" t="s">
        <v>146</v>
      </c>
      <c r="C45" s="132">
        <v>0</v>
      </c>
      <c r="D45" s="105">
        <v>0</v>
      </c>
      <c r="E45" s="149" t="e">
        <f t="shared" si="0"/>
        <v>#DIV/0!</v>
      </c>
    </row>
    <row r="46" spans="1:5" ht="16.5" customHeight="1">
      <c r="A46" s="121">
        <v>2010408</v>
      </c>
      <c r="B46" s="121" t="s">
        <v>147</v>
      </c>
      <c r="C46" s="132">
        <v>139</v>
      </c>
      <c r="D46" s="105">
        <v>47</v>
      </c>
      <c r="E46" s="149">
        <f t="shared" si="0"/>
        <v>295.74468085106383</v>
      </c>
    </row>
    <row r="47" spans="1:5" ht="16.5" customHeight="1">
      <c r="A47" s="121">
        <v>2010450</v>
      </c>
      <c r="B47" s="121" t="s">
        <v>128</v>
      </c>
      <c r="C47" s="132">
        <v>382</v>
      </c>
      <c r="D47" s="105">
        <v>251</v>
      </c>
      <c r="E47" s="149">
        <f t="shared" si="0"/>
        <v>152.19123505976094</v>
      </c>
    </row>
    <row r="48" spans="1:5" ht="16.5" customHeight="1">
      <c r="A48" s="121">
        <v>2010499</v>
      </c>
      <c r="B48" s="121" t="s">
        <v>148</v>
      </c>
      <c r="C48" s="132">
        <v>701</v>
      </c>
      <c r="D48" s="105">
        <v>805</v>
      </c>
      <c r="E48" s="149">
        <f t="shared" si="0"/>
        <v>87.0807453416149</v>
      </c>
    </row>
    <row r="49" spans="1:5" ht="16.5" customHeight="1">
      <c r="A49" s="121">
        <v>20105</v>
      </c>
      <c r="B49" s="86" t="s">
        <v>149</v>
      </c>
      <c r="C49" s="132">
        <v>1191</v>
      </c>
      <c r="D49" s="105">
        <v>1044</v>
      </c>
      <c r="E49" s="149">
        <f t="shared" si="0"/>
        <v>114.08045977011494</v>
      </c>
    </row>
    <row r="50" spans="1:5" ht="16.5" customHeight="1">
      <c r="A50" s="121">
        <v>2010501</v>
      </c>
      <c r="B50" s="121" t="s">
        <v>119</v>
      </c>
      <c r="C50" s="132">
        <v>582</v>
      </c>
      <c r="D50" s="105">
        <v>524</v>
      </c>
      <c r="E50" s="149">
        <f t="shared" si="0"/>
        <v>111.06870229007633</v>
      </c>
    </row>
    <row r="51" spans="1:5" ht="16.5" customHeight="1">
      <c r="A51" s="121">
        <v>2010502</v>
      </c>
      <c r="B51" s="121" t="s">
        <v>120</v>
      </c>
      <c r="C51" s="132">
        <v>209</v>
      </c>
      <c r="D51" s="105">
        <v>0</v>
      </c>
      <c r="E51" s="149" t="e">
        <f t="shared" si="0"/>
        <v>#DIV/0!</v>
      </c>
    </row>
    <row r="52" spans="1:5" ht="16.5" customHeight="1">
      <c r="A52" s="121">
        <v>2010503</v>
      </c>
      <c r="B52" s="121" t="s">
        <v>121</v>
      </c>
      <c r="C52" s="132">
        <v>0</v>
      </c>
      <c r="D52" s="105">
        <v>0</v>
      </c>
      <c r="E52" s="149" t="e">
        <f t="shared" si="0"/>
        <v>#DIV/0!</v>
      </c>
    </row>
    <row r="53" spans="1:5" ht="16.5" customHeight="1">
      <c r="A53" s="121">
        <v>2010504</v>
      </c>
      <c r="B53" s="121" t="s">
        <v>150</v>
      </c>
      <c r="C53" s="132">
        <v>0</v>
      </c>
      <c r="D53" s="105">
        <v>0</v>
      </c>
      <c r="E53" s="149" t="e">
        <f t="shared" si="0"/>
        <v>#DIV/0!</v>
      </c>
    </row>
    <row r="54" spans="1:5" ht="16.5" customHeight="1">
      <c r="A54" s="121">
        <v>2010505</v>
      </c>
      <c r="B54" s="121" t="s">
        <v>151</v>
      </c>
      <c r="C54" s="132">
        <v>0</v>
      </c>
      <c r="D54" s="105">
        <v>90</v>
      </c>
      <c r="E54" s="149">
        <f t="shared" si="0"/>
        <v>0</v>
      </c>
    </row>
    <row r="55" spans="1:5" ht="16.5" customHeight="1">
      <c r="A55" s="121">
        <v>2010506</v>
      </c>
      <c r="B55" s="121" t="s">
        <v>152</v>
      </c>
      <c r="C55" s="132">
        <v>0</v>
      </c>
      <c r="D55" s="105">
        <v>0</v>
      </c>
      <c r="E55" s="149" t="e">
        <f t="shared" si="0"/>
        <v>#DIV/0!</v>
      </c>
    </row>
    <row r="56" spans="1:5" ht="16.5" customHeight="1">
      <c r="A56" s="121">
        <v>2010507</v>
      </c>
      <c r="B56" s="121" t="s">
        <v>153</v>
      </c>
      <c r="C56" s="132">
        <v>11</v>
      </c>
      <c r="D56" s="105">
        <v>75</v>
      </c>
      <c r="E56" s="149">
        <f t="shared" si="0"/>
        <v>14.666666666666666</v>
      </c>
    </row>
    <row r="57" spans="1:5" ht="16.5" customHeight="1">
      <c r="A57" s="121">
        <v>2010508</v>
      </c>
      <c r="B57" s="121" t="s">
        <v>154</v>
      </c>
      <c r="C57" s="132">
        <v>254</v>
      </c>
      <c r="D57" s="105">
        <v>30</v>
      </c>
      <c r="E57" s="149">
        <f t="shared" si="0"/>
        <v>846.6666666666666</v>
      </c>
    </row>
    <row r="58" spans="1:5" ht="16.5" customHeight="1">
      <c r="A58" s="121">
        <v>2010550</v>
      </c>
      <c r="B58" s="121" t="s">
        <v>128</v>
      </c>
      <c r="C58" s="132">
        <v>0</v>
      </c>
      <c r="D58" s="105">
        <v>0</v>
      </c>
      <c r="E58" s="149" t="e">
        <f t="shared" si="0"/>
        <v>#DIV/0!</v>
      </c>
    </row>
    <row r="59" spans="1:5" ht="16.5" customHeight="1">
      <c r="A59" s="121">
        <v>2010599</v>
      </c>
      <c r="B59" s="121" t="s">
        <v>155</v>
      </c>
      <c r="C59" s="132">
        <v>135</v>
      </c>
      <c r="D59" s="105">
        <v>325</v>
      </c>
      <c r="E59" s="149">
        <f t="shared" si="0"/>
        <v>41.53846153846154</v>
      </c>
    </row>
    <row r="60" spans="1:5" ht="16.5" customHeight="1">
      <c r="A60" s="121">
        <v>20106</v>
      </c>
      <c r="B60" s="86" t="s">
        <v>156</v>
      </c>
      <c r="C60" s="132">
        <v>4973</v>
      </c>
      <c r="D60" s="105">
        <v>4238</v>
      </c>
      <c r="E60" s="149">
        <f t="shared" si="0"/>
        <v>117.34308636149126</v>
      </c>
    </row>
    <row r="61" spans="1:5" ht="16.5" customHeight="1">
      <c r="A61" s="121">
        <v>2010601</v>
      </c>
      <c r="B61" s="121" t="s">
        <v>119</v>
      </c>
      <c r="C61" s="132">
        <v>2915</v>
      </c>
      <c r="D61" s="105">
        <v>1787</v>
      </c>
      <c r="E61" s="149">
        <f t="shared" si="0"/>
        <v>163.12255176273084</v>
      </c>
    </row>
    <row r="62" spans="1:5" ht="16.5" customHeight="1">
      <c r="A62" s="121">
        <v>2010602</v>
      </c>
      <c r="B62" s="121" t="s">
        <v>120</v>
      </c>
      <c r="C62" s="132">
        <v>37</v>
      </c>
      <c r="D62" s="105">
        <v>0</v>
      </c>
      <c r="E62" s="149" t="e">
        <f t="shared" si="0"/>
        <v>#DIV/0!</v>
      </c>
    </row>
    <row r="63" spans="1:5" ht="16.5" customHeight="1">
      <c r="A63" s="121">
        <v>2010603</v>
      </c>
      <c r="B63" s="121" t="s">
        <v>121</v>
      </c>
      <c r="C63" s="132">
        <v>0</v>
      </c>
      <c r="D63" s="105">
        <v>0</v>
      </c>
      <c r="E63" s="149" t="e">
        <f t="shared" si="0"/>
        <v>#DIV/0!</v>
      </c>
    </row>
    <row r="64" spans="1:5" ht="16.5" customHeight="1">
      <c r="A64" s="121">
        <v>2010604</v>
      </c>
      <c r="B64" s="121" t="s">
        <v>157</v>
      </c>
      <c r="C64" s="132">
        <v>0</v>
      </c>
      <c r="D64" s="105">
        <v>0</v>
      </c>
      <c r="E64" s="149" t="e">
        <f t="shared" si="0"/>
        <v>#DIV/0!</v>
      </c>
    </row>
    <row r="65" spans="1:5" ht="16.5" customHeight="1">
      <c r="A65" s="121">
        <v>2010605</v>
      </c>
      <c r="B65" s="121" t="s">
        <v>158</v>
      </c>
      <c r="C65" s="132">
        <v>2</v>
      </c>
      <c r="D65" s="105">
        <v>0</v>
      </c>
      <c r="E65" s="149" t="e">
        <f t="shared" si="0"/>
        <v>#DIV/0!</v>
      </c>
    </row>
    <row r="66" spans="1:5" ht="16.5" customHeight="1">
      <c r="A66" s="121">
        <v>2010606</v>
      </c>
      <c r="B66" s="121" t="s">
        <v>159</v>
      </c>
      <c r="C66" s="132">
        <v>0</v>
      </c>
      <c r="D66" s="105">
        <v>0</v>
      </c>
      <c r="E66" s="149" t="e">
        <f t="shared" si="0"/>
        <v>#DIV/0!</v>
      </c>
    </row>
    <row r="67" spans="1:5" ht="16.5" customHeight="1">
      <c r="A67" s="121">
        <v>2010607</v>
      </c>
      <c r="B67" s="121" t="s">
        <v>160</v>
      </c>
      <c r="C67" s="132">
        <v>216</v>
      </c>
      <c r="D67" s="105">
        <v>42</v>
      </c>
      <c r="E67" s="149">
        <f t="shared" si="0"/>
        <v>514.2857142857143</v>
      </c>
    </row>
    <row r="68" spans="1:5" ht="16.5" customHeight="1">
      <c r="A68" s="121">
        <v>2010608</v>
      </c>
      <c r="B68" s="121" t="s">
        <v>161</v>
      </c>
      <c r="C68" s="132">
        <v>850</v>
      </c>
      <c r="D68" s="105">
        <v>211</v>
      </c>
      <c r="E68" s="149">
        <f t="shared" si="0"/>
        <v>402.8436018957346</v>
      </c>
    </row>
    <row r="69" spans="1:5" ht="16.5" customHeight="1">
      <c r="A69" s="121">
        <v>2010650</v>
      </c>
      <c r="B69" s="121" t="s">
        <v>128</v>
      </c>
      <c r="C69" s="132">
        <v>0</v>
      </c>
      <c r="D69" s="105">
        <v>0</v>
      </c>
      <c r="E69" s="149" t="e">
        <f t="shared" si="0"/>
        <v>#DIV/0!</v>
      </c>
    </row>
    <row r="70" spans="1:5" ht="16.5" customHeight="1">
      <c r="A70" s="121">
        <v>2010699</v>
      </c>
      <c r="B70" s="121" t="s">
        <v>162</v>
      </c>
      <c r="C70" s="132">
        <v>953</v>
      </c>
      <c r="D70" s="105">
        <v>2198</v>
      </c>
      <c r="E70" s="149">
        <f aca="true" t="shared" si="1" ref="E70:E133">C70/D70*100</f>
        <v>43.35759781619654</v>
      </c>
    </row>
    <row r="71" spans="1:5" ht="16.5" customHeight="1">
      <c r="A71" s="121">
        <v>20107</v>
      </c>
      <c r="B71" s="86" t="s">
        <v>163</v>
      </c>
      <c r="C71" s="132">
        <v>10000</v>
      </c>
      <c r="D71" s="105">
        <v>10128</v>
      </c>
      <c r="E71" s="149">
        <f t="shared" si="1"/>
        <v>98.73617693522907</v>
      </c>
    </row>
    <row r="72" spans="1:5" ht="16.5" customHeight="1">
      <c r="A72" s="121">
        <v>2010701</v>
      </c>
      <c r="B72" s="121" t="s">
        <v>119</v>
      </c>
      <c r="C72" s="132">
        <v>0</v>
      </c>
      <c r="D72" s="105">
        <v>0</v>
      </c>
      <c r="E72" s="149" t="e">
        <f t="shared" si="1"/>
        <v>#DIV/0!</v>
      </c>
    </row>
    <row r="73" spans="1:5" ht="16.5" customHeight="1">
      <c r="A73" s="121">
        <v>2010702</v>
      </c>
      <c r="B73" s="121" t="s">
        <v>120</v>
      </c>
      <c r="C73" s="132">
        <v>0</v>
      </c>
      <c r="D73" s="105">
        <v>0</v>
      </c>
      <c r="E73" s="149" t="e">
        <f t="shared" si="1"/>
        <v>#DIV/0!</v>
      </c>
    </row>
    <row r="74" spans="1:5" ht="16.5" customHeight="1">
      <c r="A74" s="121">
        <v>2010703</v>
      </c>
      <c r="B74" s="121" t="s">
        <v>121</v>
      </c>
      <c r="C74" s="132">
        <v>0</v>
      </c>
      <c r="D74" s="105">
        <v>0</v>
      </c>
      <c r="E74" s="149" t="e">
        <f t="shared" si="1"/>
        <v>#DIV/0!</v>
      </c>
    </row>
    <row r="75" spans="1:5" ht="16.5" customHeight="1">
      <c r="A75" s="121">
        <v>2010709</v>
      </c>
      <c r="B75" s="121" t="s">
        <v>160</v>
      </c>
      <c r="C75" s="132">
        <v>0</v>
      </c>
      <c r="D75" s="105">
        <v>0</v>
      </c>
      <c r="E75" s="149" t="e">
        <f t="shared" si="1"/>
        <v>#DIV/0!</v>
      </c>
    </row>
    <row r="76" spans="1:5" ht="16.5" customHeight="1">
      <c r="A76" s="121">
        <v>2010710</v>
      </c>
      <c r="B76" s="121" t="s">
        <v>164</v>
      </c>
      <c r="C76" s="132">
        <v>0</v>
      </c>
      <c r="D76" s="105">
        <v>0</v>
      </c>
      <c r="E76" s="149" t="e">
        <f t="shared" si="1"/>
        <v>#DIV/0!</v>
      </c>
    </row>
    <row r="77" spans="1:5" ht="16.5" customHeight="1">
      <c r="A77" s="121">
        <v>2010750</v>
      </c>
      <c r="B77" s="121" t="s">
        <v>128</v>
      </c>
      <c r="C77" s="132">
        <v>0</v>
      </c>
      <c r="D77" s="105">
        <v>0</v>
      </c>
      <c r="E77" s="149" t="e">
        <f t="shared" si="1"/>
        <v>#DIV/0!</v>
      </c>
    </row>
    <row r="78" spans="1:5" ht="16.5" customHeight="1">
      <c r="A78" s="121">
        <v>2010799</v>
      </c>
      <c r="B78" s="121" t="s">
        <v>165</v>
      </c>
      <c r="C78" s="132">
        <v>10000</v>
      </c>
      <c r="D78" s="105">
        <v>10128</v>
      </c>
      <c r="E78" s="149">
        <f t="shared" si="1"/>
        <v>98.73617693522907</v>
      </c>
    </row>
    <row r="79" spans="1:5" ht="16.5" customHeight="1">
      <c r="A79" s="121">
        <v>20108</v>
      </c>
      <c r="B79" s="86" t="s">
        <v>166</v>
      </c>
      <c r="C79" s="132">
        <v>1975</v>
      </c>
      <c r="D79" s="105">
        <v>1943</v>
      </c>
      <c r="E79" s="149">
        <f t="shared" si="1"/>
        <v>101.64693772516726</v>
      </c>
    </row>
    <row r="80" spans="1:5" ht="16.5" customHeight="1">
      <c r="A80" s="121">
        <v>2010801</v>
      </c>
      <c r="B80" s="121" t="s">
        <v>119</v>
      </c>
      <c r="C80" s="132">
        <v>967</v>
      </c>
      <c r="D80" s="105">
        <v>1028</v>
      </c>
      <c r="E80" s="149">
        <f t="shared" si="1"/>
        <v>94.06614785992218</v>
      </c>
    </row>
    <row r="81" spans="1:5" ht="16.5" customHeight="1">
      <c r="A81" s="121">
        <v>2010802</v>
      </c>
      <c r="B81" s="121" t="s">
        <v>120</v>
      </c>
      <c r="C81" s="132">
        <v>36</v>
      </c>
      <c r="D81" s="105">
        <v>0</v>
      </c>
      <c r="E81" s="149" t="e">
        <f t="shared" si="1"/>
        <v>#DIV/0!</v>
      </c>
    </row>
    <row r="82" spans="1:5" ht="16.5" customHeight="1">
      <c r="A82" s="121">
        <v>2010803</v>
      </c>
      <c r="B82" s="121" t="s">
        <v>121</v>
      </c>
      <c r="C82" s="132">
        <v>0</v>
      </c>
      <c r="D82" s="105">
        <v>0</v>
      </c>
      <c r="E82" s="149" t="e">
        <f t="shared" si="1"/>
        <v>#DIV/0!</v>
      </c>
    </row>
    <row r="83" spans="1:5" ht="16.5" customHeight="1">
      <c r="A83" s="121">
        <v>2010804</v>
      </c>
      <c r="B83" s="121" t="s">
        <v>167</v>
      </c>
      <c r="C83" s="132">
        <v>729</v>
      </c>
      <c r="D83" s="105">
        <v>777</v>
      </c>
      <c r="E83" s="149">
        <f t="shared" si="1"/>
        <v>93.82239382239382</v>
      </c>
    </row>
    <row r="84" spans="1:5" ht="16.5" customHeight="1">
      <c r="A84" s="121">
        <v>2010805</v>
      </c>
      <c r="B84" s="121" t="s">
        <v>168</v>
      </c>
      <c r="C84" s="132">
        <v>0</v>
      </c>
      <c r="D84" s="105">
        <v>0</v>
      </c>
      <c r="E84" s="149" t="e">
        <f t="shared" si="1"/>
        <v>#DIV/0!</v>
      </c>
    </row>
    <row r="85" spans="1:5" ht="16.5" customHeight="1">
      <c r="A85" s="121">
        <v>2010806</v>
      </c>
      <c r="B85" s="121" t="s">
        <v>160</v>
      </c>
      <c r="C85" s="132">
        <v>0</v>
      </c>
      <c r="D85" s="105">
        <v>0</v>
      </c>
      <c r="E85" s="149" t="e">
        <f t="shared" si="1"/>
        <v>#DIV/0!</v>
      </c>
    </row>
    <row r="86" spans="1:5" ht="16.5" customHeight="1">
      <c r="A86" s="121">
        <v>2010850</v>
      </c>
      <c r="B86" s="121" t="s">
        <v>128</v>
      </c>
      <c r="C86" s="132">
        <v>243</v>
      </c>
      <c r="D86" s="105">
        <v>137</v>
      </c>
      <c r="E86" s="149">
        <f t="shared" si="1"/>
        <v>177.3722627737226</v>
      </c>
    </row>
    <row r="87" spans="1:5" ht="16.5" customHeight="1">
      <c r="A87" s="121">
        <v>2010899</v>
      </c>
      <c r="B87" s="121" t="s">
        <v>169</v>
      </c>
      <c r="C87" s="132">
        <v>0</v>
      </c>
      <c r="D87" s="105">
        <v>1</v>
      </c>
      <c r="E87" s="149">
        <f t="shared" si="1"/>
        <v>0</v>
      </c>
    </row>
    <row r="88" spans="1:5" ht="16.5" customHeight="1">
      <c r="A88" s="121">
        <v>20109</v>
      </c>
      <c r="B88" s="86" t="s">
        <v>170</v>
      </c>
      <c r="C88" s="132">
        <v>350</v>
      </c>
      <c r="D88" s="105">
        <v>0</v>
      </c>
      <c r="E88" s="149" t="e">
        <f t="shared" si="1"/>
        <v>#DIV/0!</v>
      </c>
    </row>
    <row r="89" spans="1:5" ht="16.5" customHeight="1">
      <c r="A89" s="121">
        <v>2010901</v>
      </c>
      <c r="B89" s="121" t="s">
        <v>119</v>
      </c>
      <c r="C89" s="132">
        <v>350</v>
      </c>
      <c r="D89" s="105">
        <v>0</v>
      </c>
      <c r="E89" s="149" t="e">
        <f t="shared" si="1"/>
        <v>#DIV/0!</v>
      </c>
    </row>
    <row r="90" spans="1:5" ht="16.5" customHeight="1">
      <c r="A90" s="121">
        <v>2010902</v>
      </c>
      <c r="B90" s="121" t="s">
        <v>120</v>
      </c>
      <c r="C90" s="132">
        <v>0</v>
      </c>
      <c r="D90" s="105">
        <v>0</v>
      </c>
      <c r="E90" s="149" t="e">
        <f t="shared" si="1"/>
        <v>#DIV/0!</v>
      </c>
    </row>
    <row r="91" spans="1:5" ht="16.5" customHeight="1">
      <c r="A91" s="121">
        <v>2010903</v>
      </c>
      <c r="B91" s="121" t="s">
        <v>121</v>
      </c>
      <c r="C91" s="132">
        <v>0</v>
      </c>
      <c r="D91" s="105">
        <v>0</v>
      </c>
      <c r="E91" s="149" t="e">
        <f t="shared" si="1"/>
        <v>#DIV/0!</v>
      </c>
    </row>
    <row r="92" spans="1:5" ht="16.5" customHeight="1">
      <c r="A92" s="121">
        <v>2010905</v>
      </c>
      <c r="B92" s="121" t="s">
        <v>171</v>
      </c>
      <c r="C92" s="132">
        <v>0</v>
      </c>
      <c r="D92" s="105">
        <v>0</v>
      </c>
      <c r="E92" s="149" t="e">
        <f t="shared" si="1"/>
        <v>#DIV/0!</v>
      </c>
    </row>
    <row r="93" spans="1:5" ht="16.5" customHeight="1">
      <c r="A93" s="121">
        <v>2010907</v>
      </c>
      <c r="B93" s="121" t="s">
        <v>172</v>
      </c>
      <c r="C93" s="132">
        <v>0</v>
      </c>
      <c r="D93" s="105">
        <v>0</v>
      </c>
      <c r="E93" s="149" t="e">
        <f t="shared" si="1"/>
        <v>#DIV/0!</v>
      </c>
    </row>
    <row r="94" spans="1:5" ht="16.5" customHeight="1">
      <c r="A94" s="121">
        <v>2010908</v>
      </c>
      <c r="B94" s="121" t="s">
        <v>160</v>
      </c>
      <c r="C94" s="132">
        <v>0</v>
      </c>
      <c r="D94" s="105">
        <v>0</v>
      </c>
      <c r="E94" s="149" t="e">
        <f t="shared" si="1"/>
        <v>#DIV/0!</v>
      </c>
    </row>
    <row r="95" spans="1:5" ht="16.5" customHeight="1">
      <c r="A95" s="121">
        <v>2010909</v>
      </c>
      <c r="B95" s="121" t="s">
        <v>173</v>
      </c>
      <c r="C95" s="132">
        <v>0</v>
      </c>
      <c r="D95" s="105">
        <v>0</v>
      </c>
      <c r="E95" s="149" t="e">
        <f t="shared" si="1"/>
        <v>#DIV/0!</v>
      </c>
    </row>
    <row r="96" spans="1:5" ht="16.5" customHeight="1">
      <c r="A96" s="121">
        <v>2010910</v>
      </c>
      <c r="B96" s="121" t="s">
        <v>174</v>
      </c>
      <c r="C96" s="132">
        <v>0</v>
      </c>
      <c r="D96" s="105">
        <v>0</v>
      </c>
      <c r="E96" s="149" t="e">
        <f t="shared" si="1"/>
        <v>#DIV/0!</v>
      </c>
    </row>
    <row r="97" spans="1:5" ht="16.5" customHeight="1">
      <c r="A97" s="121">
        <v>2010911</v>
      </c>
      <c r="B97" s="121" t="s">
        <v>175</v>
      </c>
      <c r="C97" s="132">
        <v>0</v>
      </c>
      <c r="D97" s="105">
        <v>0</v>
      </c>
      <c r="E97" s="149" t="e">
        <f t="shared" si="1"/>
        <v>#DIV/0!</v>
      </c>
    </row>
    <row r="98" spans="1:5" ht="16.5" customHeight="1">
      <c r="A98" s="121">
        <v>2010912</v>
      </c>
      <c r="B98" s="121" t="s">
        <v>176</v>
      </c>
      <c r="C98" s="132">
        <v>0</v>
      </c>
      <c r="D98" s="105">
        <v>0</v>
      </c>
      <c r="E98" s="149" t="e">
        <f t="shared" si="1"/>
        <v>#DIV/0!</v>
      </c>
    </row>
    <row r="99" spans="1:5" ht="16.5" customHeight="1">
      <c r="A99" s="121">
        <v>2010950</v>
      </c>
      <c r="B99" s="121" t="s">
        <v>128</v>
      </c>
      <c r="C99" s="132">
        <v>0</v>
      </c>
      <c r="D99" s="105">
        <v>0</v>
      </c>
      <c r="E99" s="149" t="e">
        <f t="shared" si="1"/>
        <v>#DIV/0!</v>
      </c>
    </row>
    <row r="100" spans="1:5" ht="16.5" customHeight="1">
      <c r="A100" s="121">
        <v>2010999</v>
      </c>
      <c r="B100" s="121" t="s">
        <v>177</v>
      </c>
      <c r="C100" s="132">
        <v>0</v>
      </c>
      <c r="D100" s="105">
        <v>0</v>
      </c>
      <c r="E100" s="149" t="e">
        <f t="shared" si="1"/>
        <v>#DIV/0!</v>
      </c>
    </row>
    <row r="101" spans="1:5" ht="16.5" customHeight="1">
      <c r="A101" s="121">
        <v>20111</v>
      </c>
      <c r="B101" s="86" t="s">
        <v>178</v>
      </c>
      <c r="C101" s="132">
        <v>5512</v>
      </c>
      <c r="D101" s="105">
        <v>9236</v>
      </c>
      <c r="E101" s="149">
        <f t="shared" si="1"/>
        <v>59.67951494153313</v>
      </c>
    </row>
    <row r="102" spans="1:5" ht="16.5" customHeight="1">
      <c r="A102" s="121">
        <v>2011101</v>
      </c>
      <c r="B102" s="121" t="s">
        <v>119</v>
      </c>
      <c r="C102" s="132">
        <v>3984</v>
      </c>
      <c r="D102" s="105">
        <v>2137</v>
      </c>
      <c r="E102" s="149">
        <f t="shared" si="1"/>
        <v>186.42957416939635</v>
      </c>
    </row>
    <row r="103" spans="1:5" ht="16.5" customHeight="1">
      <c r="A103" s="121">
        <v>2011102</v>
      </c>
      <c r="B103" s="121" t="s">
        <v>120</v>
      </c>
      <c r="C103" s="132">
        <v>0</v>
      </c>
      <c r="D103" s="105">
        <v>0</v>
      </c>
      <c r="E103" s="149" t="e">
        <f t="shared" si="1"/>
        <v>#DIV/0!</v>
      </c>
    </row>
    <row r="104" spans="1:5" ht="16.5" customHeight="1">
      <c r="A104" s="121">
        <v>2011103</v>
      </c>
      <c r="B104" s="121" t="s">
        <v>121</v>
      </c>
      <c r="C104" s="132">
        <v>0</v>
      </c>
      <c r="D104" s="105">
        <v>0</v>
      </c>
      <c r="E104" s="149" t="e">
        <f t="shared" si="1"/>
        <v>#DIV/0!</v>
      </c>
    </row>
    <row r="105" spans="1:5" ht="16.5" customHeight="1">
      <c r="A105" s="121">
        <v>2011104</v>
      </c>
      <c r="B105" s="121" t="s">
        <v>179</v>
      </c>
      <c r="C105" s="132">
        <v>0</v>
      </c>
      <c r="D105" s="105">
        <v>0</v>
      </c>
      <c r="E105" s="149" t="e">
        <f t="shared" si="1"/>
        <v>#DIV/0!</v>
      </c>
    </row>
    <row r="106" spans="1:5" ht="16.5" customHeight="1">
      <c r="A106" s="121">
        <v>2011105</v>
      </c>
      <c r="B106" s="121" t="s">
        <v>180</v>
      </c>
      <c r="C106" s="132">
        <v>0</v>
      </c>
      <c r="D106" s="105">
        <v>0</v>
      </c>
      <c r="E106" s="149" t="e">
        <f t="shared" si="1"/>
        <v>#DIV/0!</v>
      </c>
    </row>
    <row r="107" spans="1:5" ht="16.5" customHeight="1">
      <c r="A107" s="121">
        <v>2011106</v>
      </c>
      <c r="B107" s="121" t="s">
        <v>181</v>
      </c>
      <c r="C107" s="132">
        <v>0</v>
      </c>
      <c r="D107" s="105">
        <v>0</v>
      </c>
      <c r="E107" s="149" t="e">
        <f t="shared" si="1"/>
        <v>#DIV/0!</v>
      </c>
    </row>
    <row r="108" spans="1:5" ht="16.5" customHeight="1">
      <c r="A108" s="121">
        <v>2011150</v>
      </c>
      <c r="B108" s="121" t="s">
        <v>128</v>
      </c>
      <c r="C108" s="132">
        <v>0</v>
      </c>
      <c r="D108" s="105">
        <v>0</v>
      </c>
      <c r="E108" s="149" t="e">
        <f t="shared" si="1"/>
        <v>#DIV/0!</v>
      </c>
    </row>
    <row r="109" spans="1:5" ht="16.5" customHeight="1">
      <c r="A109" s="121">
        <v>2011199</v>
      </c>
      <c r="B109" s="121" t="s">
        <v>182</v>
      </c>
      <c r="C109" s="132">
        <v>1528</v>
      </c>
      <c r="D109" s="105">
        <v>7099</v>
      </c>
      <c r="E109" s="149">
        <f t="shared" si="1"/>
        <v>21.52415833215946</v>
      </c>
    </row>
    <row r="110" spans="1:5" ht="16.5" customHeight="1">
      <c r="A110" s="121">
        <v>20113</v>
      </c>
      <c r="B110" s="86" t="s">
        <v>183</v>
      </c>
      <c r="C110" s="132">
        <v>2178</v>
      </c>
      <c r="D110" s="105">
        <v>1604</v>
      </c>
      <c r="E110" s="149">
        <f t="shared" si="1"/>
        <v>135.785536159601</v>
      </c>
    </row>
    <row r="111" spans="1:5" ht="16.5" customHeight="1">
      <c r="A111" s="121">
        <v>2011301</v>
      </c>
      <c r="B111" s="121" t="s">
        <v>119</v>
      </c>
      <c r="C111" s="132">
        <v>1714</v>
      </c>
      <c r="D111" s="105">
        <v>1025</v>
      </c>
      <c r="E111" s="149">
        <f t="shared" si="1"/>
        <v>167.21951219512195</v>
      </c>
    </row>
    <row r="112" spans="1:5" ht="16.5" customHeight="1">
      <c r="A112" s="121">
        <v>2011302</v>
      </c>
      <c r="B112" s="121" t="s">
        <v>120</v>
      </c>
      <c r="C112" s="132">
        <v>0</v>
      </c>
      <c r="D112" s="105">
        <v>0</v>
      </c>
      <c r="E112" s="149" t="e">
        <f t="shared" si="1"/>
        <v>#DIV/0!</v>
      </c>
    </row>
    <row r="113" spans="1:5" ht="16.5" customHeight="1">
      <c r="A113" s="121">
        <v>2011303</v>
      </c>
      <c r="B113" s="121" t="s">
        <v>121</v>
      </c>
      <c r="C113" s="132">
        <v>0</v>
      </c>
      <c r="D113" s="105">
        <v>0</v>
      </c>
      <c r="E113" s="149" t="e">
        <f t="shared" si="1"/>
        <v>#DIV/0!</v>
      </c>
    </row>
    <row r="114" spans="1:5" ht="16.5" customHeight="1">
      <c r="A114" s="121">
        <v>2011304</v>
      </c>
      <c r="B114" s="121" t="s">
        <v>184</v>
      </c>
      <c r="C114" s="132">
        <v>0</v>
      </c>
      <c r="D114" s="105">
        <v>0</v>
      </c>
      <c r="E114" s="149" t="e">
        <f t="shared" si="1"/>
        <v>#DIV/0!</v>
      </c>
    </row>
    <row r="115" spans="1:5" ht="16.5" customHeight="1">
      <c r="A115" s="121">
        <v>2011305</v>
      </c>
      <c r="B115" s="121" t="s">
        <v>185</v>
      </c>
      <c r="C115" s="132">
        <v>0</v>
      </c>
      <c r="D115" s="105">
        <v>0</v>
      </c>
      <c r="E115" s="149" t="e">
        <f t="shared" si="1"/>
        <v>#DIV/0!</v>
      </c>
    </row>
    <row r="116" spans="1:5" ht="16.5" customHeight="1">
      <c r="A116" s="121">
        <v>2011306</v>
      </c>
      <c r="B116" s="121" t="s">
        <v>186</v>
      </c>
      <c r="C116" s="132">
        <v>0</v>
      </c>
      <c r="D116" s="105">
        <v>0</v>
      </c>
      <c r="E116" s="149" t="e">
        <f t="shared" si="1"/>
        <v>#DIV/0!</v>
      </c>
    </row>
    <row r="117" spans="1:5" ht="16.5" customHeight="1">
      <c r="A117" s="121">
        <v>2011307</v>
      </c>
      <c r="B117" s="121" t="s">
        <v>187</v>
      </c>
      <c r="C117" s="132">
        <v>0</v>
      </c>
      <c r="D117" s="105">
        <v>0</v>
      </c>
      <c r="E117" s="149" t="e">
        <f t="shared" si="1"/>
        <v>#DIV/0!</v>
      </c>
    </row>
    <row r="118" spans="1:5" ht="16.5" customHeight="1">
      <c r="A118" s="121">
        <v>2011308</v>
      </c>
      <c r="B118" s="121" t="s">
        <v>188</v>
      </c>
      <c r="C118" s="132">
        <v>122</v>
      </c>
      <c r="D118" s="105">
        <v>0</v>
      </c>
      <c r="E118" s="149" t="e">
        <f t="shared" si="1"/>
        <v>#DIV/0!</v>
      </c>
    </row>
    <row r="119" spans="1:5" ht="16.5" customHeight="1">
      <c r="A119" s="121">
        <v>2011350</v>
      </c>
      <c r="B119" s="121" t="s">
        <v>128</v>
      </c>
      <c r="C119" s="132">
        <v>238</v>
      </c>
      <c r="D119" s="105">
        <v>217</v>
      </c>
      <c r="E119" s="149">
        <f t="shared" si="1"/>
        <v>109.6774193548387</v>
      </c>
    </row>
    <row r="120" spans="1:5" ht="16.5" customHeight="1">
      <c r="A120" s="121">
        <v>2011399</v>
      </c>
      <c r="B120" s="121" t="s">
        <v>189</v>
      </c>
      <c r="C120" s="132">
        <v>104</v>
      </c>
      <c r="D120" s="105">
        <v>362</v>
      </c>
      <c r="E120" s="149">
        <f t="shared" si="1"/>
        <v>28.7292817679558</v>
      </c>
    </row>
    <row r="121" spans="1:5" ht="16.5" customHeight="1">
      <c r="A121" s="121">
        <v>20114</v>
      </c>
      <c r="B121" s="86" t="s">
        <v>190</v>
      </c>
      <c r="C121" s="132">
        <v>2</v>
      </c>
      <c r="D121" s="105">
        <v>68</v>
      </c>
      <c r="E121" s="149">
        <f t="shared" si="1"/>
        <v>2.941176470588235</v>
      </c>
    </row>
    <row r="122" spans="1:5" ht="16.5" customHeight="1">
      <c r="A122" s="121">
        <v>2011401</v>
      </c>
      <c r="B122" s="121" t="s">
        <v>119</v>
      </c>
      <c r="C122" s="132">
        <v>0</v>
      </c>
      <c r="D122" s="105">
        <v>0</v>
      </c>
      <c r="E122" s="149" t="e">
        <f t="shared" si="1"/>
        <v>#DIV/0!</v>
      </c>
    </row>
    <row r="123" spans="1:5" ht="16.5" customHeight="1">
      <c r="A123" s="121">
        <v>2011402</v>
      </c>
      <c r="B123" s="121" t="s">
        <v>120</v>
      </c>
      <c r="C123" s="132">
        <v>0</v>
      </c>
      <c r="D123" s="105">
        <v>0</v>
      </c>
      <c r="E123" s="149" t="e">
        <f t="shared" si="1"/>
        <v>#DIV/0!</v>
      </c>
    </row>
    <row r="124" spans="1:5" ht="16.5" customHeight="1">
      <c r="A124" s="121">
        <v>2011403</v>
      </c>
      <c r="B124" s="121" t="s">
        <v>121</v>
      </c>
      <c r="C124" s="132">
        <v>0</v>
      </c>
      <c r="D124" s="105">
        <v>0</v>
      </c>
      <c r="E124" s="149" t="e">
        <f t="shared" si="1"/>
        <v>#DIV/0!</v>
      </c>
    </row>
    <row r="125" spans="1:5" ht="16.5" customHeight="1">
      <c r="A125" s="121">
        <v>2011404</v>
      </c>
      <c r="B125" s="121" t="s">
        <v>191</v>
      </c>
      <c r="C125" s="132">
        <v>0</v>
      </c>
      <c r="D125" s="105">
        <v>37</v>
      </c>
      <c r="E125" s="149">
        <f t="shared" si="1"/>
        <v>0</v>
      </c>
    </row>
    <row r="126" spans="1:5" ht="16.5" customHeight="1">
      <c r="A126" s="121">
        <v>2011405</v>
      </c>
      <c r="B126" s="121" t="s">
        <v>192</v>
      </c>
      <c r="C126" s="132">
        <v>0</v>
      </c>
      <c r="D126" s="105">
        <v>0</v>
      </c>
      <c r="E126" s="149" t="e">
        <f t="shared" si="1"/>
        <v>#DIV/0!</v>
      </c>
    </row>
    <row r="127" spans="1:5" ht="16.5" customHeight="1">
      <c r="A127" s="121">
        <v>2011408</v>
      </c>
      <c r="B127" s="121" t="s">
        <v>193</v>
      </c>
      <c r="C127" s="132">
        <v>0</v>
      </c>
      <c r="D127" s="105">
        <v>0</v>
      </c>
      <c r="E127" s="149" t="e">
        <f t="shared" si="1"/>
        <v>#DIV/0!</v>
      </c>
    </row>
    <row r="128" spans="1:5" ht="16.5" customHeight="1">
      <c r="A128" s="121">
        <v>2011409</v>
      </c>
      <c r="B128" s="121" t="s">
        <v>194</v>
      </c>
      <c r="C128" s="132">
        <v>1</v>
      </c>
      <c r="D128" s="105">
        <v>7</v>
      </c>
      <c r="E128" s="149">
        <f t="shared" si="1"/>
        <v>14.285714285714285</v>
      </c>
    </row>
    <row r="129" spans="1:5" ht="16.5" customHeight="1">
      <c r="A129" s="121">
        <v>2011410</v>
      </c>
      <c r="B129" s="121" t="s">
        <v>195</v>
      </c>
      <c r="C129" s="132">
        <v>1</v>
      </c>
      <c r="D129" s="105">
        <v>19</v>
      </c>
      <c r="E129" s="149">
        <f t="shared" si="1"/>
        <v>5.263157894736842</v>
      </c>
    </row>
    <row r="130" spans="1:5" ht="16.5" customHeight="1">
      <c r="A130" s="121">
        <v>2011411</v>
      </c>
      <c r="B130" s="121" t="s">
        <v>196</v>
      </c>
      <c r="C130" s="132">
        <v>0</v>
      </c>
      <c r="D130" s="105">
        <v>5</v>
      </c>
      <c r="E130" s="149">
        <f t="shared" si="1"/>
        <v>0</v>
      </c>
    </row>
    <row r="131" spans="1:5" ht="16.5" customHeight="1">
      <c r="A131" s="121">
        <v>2011450</v>
      </c>
      <c r="B131" s="121" t="s">
        <v>128</v>
      </c>
      <c r="C131" s="132">
        <v>0</v>
      </c>
      <c r="D131" s="105">
        <v>0</v>
      </c>
      <c r="E131" s="149" t="e">
        <f t="shared" si="1"/>
        <v>#DIV/0!</v>
      </c>
    </row>
    <row r="132" spans="1:5" ht="16.5" customHeight="1">
      <c r="A132" s="121">
        <v>2011499</v>
      </c>
      <c r="B132" s="121" t="s">
        <v>197</v>
      </c>
      <c r="C132" s="132">
        <v>0</v>
      </c>
      <c r="D132" s="105">
        <v>0</v>
      </c>
      <c r="E132" s="149" t="e">
        <f t="shared" si="1"/>
        <v>#DIV/0!</v>
      </c>
    </row>
    <row r="133" spans="1:5" ht="16.5" customHeight="1">
      <c r="A133" s="121">
        <v>20123</v>
      </c>
      <c r="B133" s="86" t="s">
        <v>198</v>
      </c>
      <c r="C133" s="132">
        <v>844</v>
      </c>
      <c r="D133" s="105">
        <v>307</v>
      </c>
      <c r="E133" s="149">
        <f t="shared" si="1"/>
        <v>274.9185667752443</v>
      </c>
    </row>
    <row r="134" spans="1:5" ht="16.5" customHeight="1">
      <c r="A134" s="121">
        <v>2012301</v>
      </c>
      <c r="B134" s="121" t="s">
        <v>119</v>
      </c>
      <c r="C134" s="132">
        <v>247</v>
      </c>
      <c r="D134" s="105">
        <v>202</v>
      </c>
      <c r="E134" s="149">
        <f aca="true" t="shared" si="2" ref="E134:E197">C134/D134*100</f>
        <v>122.27722772277228</v>
      </c>
    </row>
    <row r="135" spans="1:5" ht="16.5" customHeight="1">
      <c r="A135" s="121">
        <v>2012302</v>
      </c>
      <c r="B135" s="121" t="s">
        <v>120</v>
      </c>
      <c r="C135" s="132">
        <v>0</v>
      </c>
      <c r="D135" s="105">
        <v>0</v>
      </c>
      <c r="E135" s="149" t="e">
        <f t="shared" si="2"/>
        <v>#DIV/0!</v>
      </c>
    </row>
    <row r="136" spans="1:5" ht="16.5" customHeight="1">
      <c r="A136" s="121">
        <v>2012303</v>
      </c>
      <c r="B136" s="121" t="s">
        <v>121</v>
      </c>
      <c r="C136" s="132">
        <v>0</v>
      </c>
      <c r="D136" s="105">
        <v>0</v>
      </c>
      <c r="E136" s="149" t="e">
        <f t="shared" si="2"/>
        <v>#DIV/0!</v>
      </c>
    </row>
    <row r="137" spans="1:5" ht="16.5" customHeight="1">
      <c r="A137" s="121">
        <v>2012304</v>
      </c>
      <c r="B137" s="121" t="s">
        <v>199</v>
      </c>
      <c r="C137" s="132">
        <v>141</v>
      </c>
      <c r="D137" s="105">
        <v>0</v>
      </c>
      <c r="E137" s="149" t="e">
        <f t="shared" si="2"/>
        <v>#DIV/0!</v>
      </c>
    </row>
    <row r="138" spans="1:5" ht="16.5" customHeight="1">
      <c r="A138" s="121">
        <v>2012350</v>
      </c>
      <c r="B138" s="121" t="s">
        <v>128</v>
      </c>
      <c r="C138" s="132">
        <v>0</v>
      </c>
      <c r="D138" s="105">
        <v>0</v>
      </c>
      <c r="E138" s="149" t="e">
        <f t="shared" si="2"/>
        <v>#DIV/0!</v>
      </c>
    </row>
    <row r="139" spans="1:5" ht="16.5" customHeight="1">
      <c r="A139" s="121">
        <v>2012399</v>
      </c>
      <c r="B139" s="121" t="s">
        <v>200</v>
      </c>
      <c r="C139" s="132">
        <v>456</v>
      </c>
      <c r="D139" s="105">
        <v>105</v>
      </c>
      <c r="E139" s="149">
        <f t="shared" si="2"/>
        <v>434.2857142857143</v>
      </c>
    </row>
    <row r="140" spans="1:5" ht="16.5" customHeight="1">
      <c r="A140" s="121">
        <v>20125</v>
      </c>
      <c r="B140" s="86" t="s">
        <v>201</v>
      </c>
      <c r="C140" s="132">
        <v>95</v>
      </c>
      <c r="D140" s="105">
        <v>115</v>
      </c>
      <c r="E140" s="149">
        <f t="shared" si="2"/>
        <v>82.6086956521739</v>
      </c>
    </row>
    <row r="141" spans="1:5" ht="16.5" customHeight="1">
      <c r="A141" s="121">
        <v>2012501</v>
      </c>
      <c r="B141" s="121" t="s">
        <v>119</v>
      </c>
      <c r="C141" s="132">
        <v>19</v>
      </c>
      <c r="D141" s="105">
        <v>15</v>
      </c>
      <c r="E141" s="149">
        <f t="shared" si="2"/>
        <v>126.66666666666666</v>
      </c>
    </row>
    <row r="142" spans="1:5" ht="16.5" customHeight="1">
      <c r="A142" s="121">
        <v>2012502</v>
      </c>
      <c r="B142" s="121" t="s">
        <v>120</v>
      </c>
      <c r="C142" s="132">
        <v>0</v>
      </c>
      <c r="D142" s="105">
        <v>0</v>
      </c>
      <c r="E142" s="149" t="e">
        <f t="shared" si="2"/>
        <v>#DIV/0!</v>
      </c>
    </row>
    <row r="143" spans="1:5" ht="16.5" customHeight="1">
      <c r="A143" s="121">
        <v>2012503</v>
      </c>
      <c r="B143" s="121" t="s">
        <v>121</v>
      </c>
      <c r="C143" s="132">
        <v>0</v>
      </c>
      <c r="D143" s="105">
        <v>0</v>
      </c>
      <c r="E143" s="149" t="e">
        <f t="shared" si="2"/>
        <v>#DIV/0!</v>
      </c>
    </row>
    <row r="144" spans="1:5" ht="16.5" customHeight="1">
      <c r="A144" s="121">
        <v>2012504</v>
      </c>
      <c r="B144" s="121" t="s">
        <v>202</v>
      </c>
      <c r="C144" s="132">
        <v>0</v>
      </c>
      <c r="D144" s="105">
        <v>0</v>
      </c>
      <c r="E144" s="149" t="e">
        <f t="shared" si="2"/>
        <v>#DIV/0!</v>
      </c>
    </row>
    <row r="145" spans="1:5" ht="16.5" customHeight="1">
      <c r="A145" s="121">
        <v>2012505</v>
      </c>
      <c r="B145" s="121" t="s">
        <v>203</v>
      </c>
      <c r="C145" s="132">
        <v>10</v>
      </c>
      <c r="D145" s="105">
        <v>0</v>
      </c>
      <c r="E145" s="149" t="e">
        <f t="shared" si="2"/>
        <v>#DIV/0!</v>
      </c>
    </row>
    <row r="146" spans="1:5" ht="16.5" customHeight="1">
      <c r="A146" s="121">
        <v>2012550</v>
      </c>
      <c r="B146" s="121" t="s">
        <v>128</v>
      </c>
      <c r="C146" s="132">
        <v>66</v>
      </c>
      <c r="D146" s="105">
        <v>40</v>
      </c>
      <c r="E146" s="149">
        <f t="shared" si="2"/>
        <v>165</v>
      </c>
    </row>
    <row r="147" spans="1:5" ht="16.5" customHeight="1">
      <c r="A147" s="121">
        <v>2012599</v>
      </c>
      <c r="B147" s="121" t="s">
        <v>204</v>
      </c>
      <c r="C147" s="132">
        <v>0</v>
      </c>
      <c r="D147" s="105">
        <v>60</v>
      </c>
      <c r="E147" s="149">
        <f t="shared" si="2"/>
        <v>0</v>
      </c>
    </row>
    <row r="148" spans="1:5" ht="16.5" customHeight="1">
      <c r="A148" s="121">
        <v>20126</v>
      </c>
      <c r="B148" s="86" t="s">
        <v>205</v>
      </c>
      <c r="C148" s="132">
        <v>713</v>
      </c>
      <c r="D148" s="105">
        <v>696</v>
      </c>
      <c r="E148" s="149">
        <f t="shared" si="2"/>
        <v>102.44252873563218</v>
      </c>
    </row>
    <row r="149" spans="1:5" ht="16.5" customHeight="1">
      <c r="A149" s="121">
        <v>2012601</v>
      </c>
      <c r="B149" s="121" t="s">
        <v>119</v>
      </c>
      <c r="C149" s="132">
        <v>190</v>
      </c>
      <c r="D149" s="105">
        <v>219</v>
      </c>
      <c r="E149" s="149">
        <f t="shared" si="2"/>
        <v>86.7579908675799</v>
      </c>
    </row>
    <row r="150" spans="1:5" ht="16.5" customHeight="1">
      <c r="A150" s="121">
        <v>2012602</v>
      </c>
      <c r="B150" s="121" t="s">
        <v>120</v>
      </c>
      <c r="C150" s="132">
        <v>0</v>
      </c>
      <c r="D150" s="105">
        <v>0</v>
      </c>
      <c r="E150" s="149" t="e">
        <f t="shared" si="2"/>
        <v>#DIV/0!</v>
      </c>
    </row>
    <row r="151" spans="1:5" ht="16.5" customHeight="1">
      <c r="A151" s="121">
        <v>2012603</v>
      </c>
      <c r="B151" s="121" t="s">
        <v>121</v>
      </c>
      <c r="C151" s="132">
        <v>0</v>
      </c>
      <c r="D151" s="105">
        <v>0</v>
      </c>
      <c r="E151" s="149" t="e">
        <f t="shared" si="2"/>
        <v>#DIV/0!</v>
      </c>
    </row>
    <row r="152" spans="1:5" ht="16.5" customHeight="1">
      <c r="A152" s="121">
        <v>2012604</v>
      </c>
      <c r="B152" s="121" t="s">
        <v>206</v>
      </c>
      <c r="C152" s="132">
        <v>207</v>
      </c>
      <c r="D152" s="105">
        <v>185</v>
      </c>
      <c r="E152" s="149">
        <f t="shared" si="2"/>
        <v>111.89189189189189</v>
      </c>
    </row>
    <row r="153" spans="1:5" ht="16.5" customHeight="1">
      <c r="A153" s="121">
        <v>2012699</v>
      </c>
      <c r="B153" s="121" t="s">
        <v>207</v>
      </c>
      <c r="C153" s="132">
        <v>316</v>
      </c>
      <c r="D153" s="105">
        <v>292</v>
      </c>
      <c r="E153" s="149">
        <f t="shared" si="2"/>
        <v>108.21917808219179</v>
      </c>
    </row>
    <row r="154" spans="1:5" ht="16.5" customHeight="1">
      <c r="A154" s="121">
        <v>20128</v>
      </c>
      <c r="B154" s="86" t="s">
        <v>208</v>
      </c>
      <c r="C154" s="132">
        <v>802</v>
      </c>
      <c r="D154" s="105">
        <v>650</v>
      </c>
      <c r="E154" s="149">
        <f t="shared" si="2"/>
        <v>123.38461538461539</v>
      </c>
    </row>
    <row r="155" spans="1:5" ht="16.5" customHeight="1">
      <c r="A155" s="121">
        <v>2012801</v>
      </c>
      <c r="B155" s="121" t="s">
        <v>119</v>
      </c>
      <c r="C155" s="132">
        <v>502</v>
      </c>
      <c r="D155" s="105">
        <v>419</v>
      </c>
      <c r="E155" s="149">
        <f t="shared" si="2"/>
        <v>119.8090692124105</v>
      </c>
    </row>
    <row r="156" spans="1:5" ht="16.5" customHeight="1">
      <c r="A156" s="121">
        <v>2012802</v>
      </c>
      <c r="B156" s="121" t="s">
        <v>120</v>
      </c>
      <c r="C156" s="132">
        <v>80</v>
      </c>
      <c r="D156" s="105">
        <v>0</v>
      </c>
      <c r="E156" s="149" t="e">
        <f t="shared" si="2"/>
        <v>#DIV/0!</v>
      </c>
    </row>
    <row r="157" spans="1:5" ht="16.5" customHeight="1">
      <c r="A157" s="121">
        <v>2012803</v>
      </c>
      <c r="B157" s="121" t="s">
        <v>121</v>
      </c>
      <c r="C157" s="132">
        <v>0</v>
      </c>
      <c r="D157" s="105">
        <v>0</v>
      </c>
      <c r="E157" s="149" t="e">
        <f t="shared" si="2"/>
        <v>#DIV/0!</v>
      </c>
    </row>
    <row r="158" spans="1:5" ht="16.5" customHeight="1">
      <c r="A158" s="121">
        <v>2012804</v>
      </c>
      <c r="B158" s="121" t="s">
        <v>133</v>
      </c>
      <c r="C158" s="132">
        <v>0</v>
      </c>
      <c r="D158" s="105">
        <v>0</v>
      </c>
      <c r="E158" s="149" t="e">
        <f t="shared" si="2"/>
        <v>#DIV/0!</v>
      </c>
    </row>
    <row r="159" spans="1:5" ht="16.5" customHeight="1">
      <c r="A159" s="121">
        <v>2012850</v>
      </c>
      <c r="B159" s="121" t="s">
        <v>128</v>
      </c>
      <c r="C159" s="132">
        <v>0</v>
      </c>
      <c r="D159" s="105">
        <v>0</v>
      </c>
      <c r="E159" s="149" t="e">
        <f t="shared" si="2"/>
        <v>#DIV/0!</v>
      </c>
    </row>
    <row r="160" spans="1:5" ht="16.5" customHeight="1">
      <c r="A160" s="121">
        <v>2012899</v>
      </c>
      <c r="B160" s="121" t="s">
        <v>209</v>
      </c>
      <c r="C160" s="132">
        <v>220</v>
      </c>
      <c r="D160" s="105">
        <v>231</v>
      </c>
      <c r="E160" s="149">
        <f t="shared" si="2"/>
        <v>95.23809523809523</v>
      </c>
    </row>
    <row r="161" spans="1:5" ht="16.5" customHeight="1">
      <c r="A161" s="121">
        <v>20129</v>
      </c>
      <c r="B161" s="86" t="s">
        <v>210</v>
      </c>
      <c r="C161" s="132">
        <v>1743</v>
      </c>
      <c r="D161" s="105">
        <v>1965</v>
      </c>
      <c r="E161" s="149">
        <f t="shared" si="2"/>
        <v>88.70229007633587</v>
      </c>
    </row>
    <row r="162" spans="1:5" ht="16.5" customHeight="1">
      <c r="A162" s="121">
        <v>2012901</v>
      </c>
      <c r="B162" s="121" t="s">
        <v>119</v>
      </c>
      <c r="C162" s="132">
        <v>1124</v>
      </c>
      <c r="D162" s="105">
        <v>370</v>
      </c>
      <c r="E162" s="149">
        <f t="shared" si="2"/>
        <v>303.7837837837838</v>
      </c>
    </row>
    <row r="163" spans="1:5" ht="16.5" customHeight="1">
      <c r="A163" s="121">
        <v>2012902</v>
      </c>
      <c r="B163" s="121" t="s">
        <v>120</v>
      </c>
      <c r="C163" s="132">
        <v>99</v>
      </c>
      <c r="D163" s="105">
        <v>5</v>
      </c>
      <c r="E163" s="149">
        <f t="shared" si="2"/>
        <v>1980</v>
      </c>
    </row>
    <row r="164" spans="1:5" ht="16.5" customHeight="1">
      <c r="A164" s="121">
        <v>2012903</v>
      </c>
      <c r="B164" s="121" t="s">
        <v>121</v>
      </c>
      <c r="C164" s="132">
        <v>0</v>
      </c>
      <c r="D164" s="105">
        <v>50</v>
      </c>
      <c r="E164" s="149">
        <f t="shared" si="2"/>
        <v>0</v>
      </c>
    </row>
    <row r="165" spans="1:5" ht="16.5" customHeight="1">
      <c r="A165" s="121">
        <v>2012906</v>
      </c>
      <c r="B165" s="121" t="s">
        <v>211</v>
      </c>
      <c r="C165" s="132">
        <v>75</v>
      </c>
      <c r="D165" s="105">
        <v>643</v>
      </c>
      <c r="E165" s="149">
        <f t="shared" si="2"/>
        <v>11.66407465007776</v>
      </c>
    </row>
    <row r="166" spans="1:5" ht="16.5" customHeight="1">
      <c r="A166" s="121">
        <v>2012950</v>
      </c>
      <c r="B166" s="121" t="s">
        <v>128</v>
      </c>
      <c r="C166" s="132">
        <v>43</v>
      </c>
      <c r="D166" s="105">
        <v>56</v>
      </c>
      <c r="E166" s="149">
        <f t="shared" si="2"/>
        <v>76.78571428571429</v>
      </c>
    </row>
    <row r="167" spans="1:5" ht="16.5" customHeight="1">
      <c r="A167" s="121">
        <v>2012999</v>
      </c>
      <c r="B167" s="121" t="s">
        <v>212</v>
      </c>
      <c r="C167" s="132">
        <v>402</v>
      </c>
      <c r="D167" s="105">
        <v>841</v>
      </c>
      <c r="E167" s="149">
        <f t="shared" si="2"/>
        <v>47.80023781212842</v>
      </c>
    </row>
    <row r="168" spans="1:5" ht="16.5" customHeight="1">
      <c r="A168" s="121">
        <v>20131</v>
      </c>
      <c r="B168" s="86" t="s">
        <v>213</v>
      </c>
      <c r="C168" s="132">
        <v>16925</v>
      </c>
      <c r="D168" s="105">
        <v>9551</v>
      </c>
      <c r="E168" s="149">
        <f t="shared" si="2"/>
        <v>177.20657522772484</v>
      </c>
    </row>
    <row r="169" spans="1:5" ht="16.5" customHeight="1">
      <c r="A169" s="121">
        <v>2013101</v>
      </c>
      <c r="B169" s="121" t="s">
        <v>119</v>
      </c>
      <c r="C169" s="132">
        <v>14086</v>
      </c>
      <c r="D169" s="105">
        <v>8057</v>
      </c>
      <c r="E169" s="149">
        <f t="shared" si="2"/>
        <v>174.82934094576146</v>
      </c>
    </row>
    <row r="170" spans="1:5" ht="16.5" customHeight="1">
      <c r="A170" s="121">
        <v>2013102</v>
      </c>
      <c r="B170" s="121" t="s">
        <v>120</v>
      </c>
      <c r="C170" s="132">
        <v>72</v>
      </c>
      <c r="D170" s="105">
        <v>32</v>
      </c>
      <c r="E170" s="149">
        <f t="shared" si="2"/>
        <v>225</v>
      </c>
    </row>
    <row r="171" spans="1:5" ht="16.5" customHeight="1">
      <c r="A171" s="121">
        <v>2013103</v>
      </c>
      <c r="B171" s="121" t="s">
        <v>121</v>
      </c>
      <c r="C171" s="132">
        <v>0</v>
      </c>
      <c r="D171" s="105">
        <v>151</v>
      </c>
      <c r="E171" s="149">
        <f t="shared" si="2"/>
        <v>0</v>
      </c>
    </row>
    <row r="172" spans="1:5" ht="16.5" customHeight="1">
      <c r="A172" s="121">
        <v>2013105</v>
      </c>
      <c r="B172" s="121" t="s">
        <v>214</v>
      </c>
      <c r="C172" s="132">
        <v>884</v>
      </c>
      <c r="D172" s="105">
        <v>0</v>
      </c>
      <c r="E172" s="149" t="e">
        <f t="shared" si="2"/>
        <v>#DIV/0!</v>
      </c>
    </row>
    <row r="173" spans="1:5" ht="16.5" customHeight="1">
      <c r="A173" s="121">
        <v>2013150</v>
      </c>
      <c r="B173" s="121" t="s">
        <v>128</v>
      </c>
      <c r="C173" s="132">
        <v>2</v>
      </c>
      <c r="D173" s="105">
        <v>0</v>
      </c>
      <c r="E173" s="149" t="e">
        <f t="shared" si="2"/>
        <v>#DIV/0!</v>
      </c>
    </row>
    <row r="174" spans="1:5" ht="16.5" customHeight="1">
      <c r="A174" s="121">
        <v>2013199</v>
      </c>
      <c r="B174" s="121" t="s">
        <v>215</v>
      </c>
      <c r="C174" s="132">
        <v>1881</v>
      </c>
      <c r="D174" s="105">
        <v>1311</v>
      </c>
      <c r="E174" s="149">
        <f t="shared" si="2"/>
        <v>143.47826086956522</v>
      </c>
    </row>
    <row r="175" spans="1:5" ht="16.5" customHeight="1">
      <c r="A175" s="121">
        <v>20132</v>
      </c>
      <c r="B175" s="86" t="s">
        <v>216</v>
      </c>
      <c r="C175" s="132">
        <v>1880</v>
      </c>
      <c r="D175" s="105">
        <v>1398</v>
      </c>
      <c r="E175" s="149">
        <f t="shared" si="2"/>
        <v>134.47782546494992</v>
      </c>
    </row>
    <row r="176" spans="1:5" ht="16.5" customHeight="1">
      <c r="A176" s="121">
        <v>2013201</v>
      </c>
      <c r="B176" s="121" t="s">
        <v>119</v>
      </c>
      <c r="C176" s="132">
        <v>1291</v>
      </c>
      <c r="D176" s="105">
        <v>983</v>
      </c>
      <c r="E176" s="149">
        <f t="shared" si="2"/>
        <v>131.3326551373347</v>
      </c>
    </row>
    <row r="177" spans="1:5" ht="16.5" customHeight="1">
      <c r="A177" s="121">
        <v>2013202</v>
      </c>
      <c r="B177" s="121" t="s">
        <v>120</v>
      </c>
      <c r="C177" s="132">
        <v>0</v>
      </c>
      <c r="D177" s="105">
        <v>0</v>
      </c>
      <c r="E177" s="149" t="e">
        <f t="shared" si="2"/>
        <v>#DIV/0!</v>
      </c>
    </row>
    <row r="178" spans="1:5" ht="16.5" customHeight="1">
      <c r="A178" s="121">
        <v>2013203</v>
      </c>
      <c r="B178" s="121" t="s">
        <v>121</v>
      </c>
      <c r="C178" s="132">
        <v>0</v>
      </c>
      <c r="D178" s="105">
        <v>0</v>
      </c>
      <c r="E178" s="149" t="e">
        <f t="shared" si="2"/>
        <v>#DIV/0!</v>
      </c>
    </row>
    <row r="179" spans="1:5" ht="16.5" customHeight="1">
      <c r="A179" s="121">
        <v>2013204</v>
      </c>
      <c r="B179" s="121" t="s">
        <v>217</v>
      </c>
      <c r="C179" s="132">
        <v>212</v>
      </c>
      <c r="D179" s="105">
        <v>75</v>
      </c>
      <c r="E179" s="149">
        <f t="shared" si="2"/>
        <v>282.6666666666667</v>
      </c>
    </row>
    <row r="180" spans="1:5" ht="16.5" customHeight="1">
      <c r="A180" s="121">
        <v>2013250</v>
      </c>
      <c r="B180" s="121" t="s">
        <v>128</v>
      </c>
      <c r="C180" s="132">
        <v>0</v>
      </c>
      <c r="D180" s="105">
        <v>0</v>
      </c>
      <c r="E180" s="149" t="e">
        <f t="shared" si="2"/>
        <v>#DIV/0!</v>
      </c>
    </row>
    <row r="181" spans="1:5" ht="16.5" customHeight="1">
      <c r="A181" s="121">
        <v>2013299</v>
      </c>
      <c r="B181" s="121" t="s">
        <v>218</v>
      </c>
      <c r="C181" s="132">
        <v>377</v>
      </c>
      <c r="D181" s="105">
        <v>340</v>
      </c>
      <c r="E181" s="149">
        <f t="shared" si="2"/>
        <v>110.88235294117648</v>
      </c>
    </row>
    <row r="182" spans="1:5" ht="16.5" customHeight="1">
      <c r="A182" s="121">
        <v>20133</v>
      </c>
      <c r="B182" s="86" t="s">
        <v>219</v>
      </c>
      <c r="C182" s="132">
        <v>3304</v>
      </c>
      <c r="D182" s="105">
        <v>2684</v>
      </c>
      <c r="E182" s="149">
        <f t="shared" si="2"/>
        <v>123.09985096870342</v>
      </c>
    </row>
    <row r="183" spans="1:5" ht="16.5" customHeight="1">
      <c r="A183" s="121">
        <v>2013301</v>
      </c>
      <c r="B183" s="121" t="s">
        <v>119</v>
      </c>
      <c r="C183" s="132">
        <v>736</v>
      </c>
      <c r="D183" s="105">
        <v>142</v>
      </c>
      <c r="E183" s="149">
        <f t="shared" si="2"/>
        <v>518.3098591549297</v>
      </c>
    </row>
    <row r="184" spans="1:5" ht="16.5" customHeight="1">
      <c r="A184" s="121">
        <v>2013302</v>
      </c>
      <c r="B184" s="121" t="s">
        <v>120</v>
      </c>
      <c r="C184" s="132">
        <v>0</v>
      </c>
      <c r="D184" s="105">
        <v>0</v>
      </c>
      <c r="E184" s="149" t="e">
        <f t="shared" si="2"/>
        <v>#DIV/0!</v>
      </c>
    </row>
    <row r="185" spans="1:5" ht="16.5" customHeight="1">
      <c r="A185" s="121">
        <v>2013303</v>
      </c>
      <c r="B185" s="121" t="s">
        <v>121</v>
      </c>
      <c r="C185" s="132">
        <v>0</v>
      </c>
      <c r="D185" s="105">
        <v>0</v>
      </c>
      <c r="E185" s="149" t="e">
        <f t="shared" si="2"/>
        <v>#DIV/0!</v>
      </c>
    </row>
    <row r="186" spans="1:5" ht="16.5" customHeight="1">
      <c r="A186" s="121">
        <v>2013304</v>
      </c>
      <c r="B186" s="121" t="s">
        <v>220</v>
      </c>
      <c r="C186" s="132">
        <v>0</v>
      </c>
      <c r="D186" s="105">
        <v>30</v>
      </c>
      <c r="E186" s="149">
        <f t="shared" si="2"/>
        <v>0</v>
      </c>
    </row>
    <row r="187" spans="1:5" ht="16.5" customHeight="1">
      <c r="A187" s="121">
        <v>2013350</v>
      </c>
      <c r="B187" s="121" t="s">
        <v>128</v>
      </c>
      <c r="C187" s="132">
        <v>0</v>
      </c>
      <c r="D187" s="105">
        <v>0</v>
      </c>
      <c r="E187" s="149" t="e">
        <f t="shared" si="2"/>
        <v>#DIV/0!</v>
      </c>
    </row>
    <row r="188" spans="1:5" ht="16.5" customHeight="1">
      <c r="A188" s="121">
        <v>2013399</v>
      </c>
      <c r="B188" s="121" t="s">
        <v>221</v>
      </c>
      <c r="C188" s="132">
        <v>2568</v>
      </c>
      <c r="D188" s="105">
        <v>2512</v>
      </c>
      <c r="E188" s="149">
        <f t="shared" si="2"/>
        <v>102.22929936305734</v>
      </c>
    </row>
    <row r="189" spans="1:5" ht="16.5" customHeight="1">
      <c r="A189" s="121">
        <v>20134</v>
      </c>
      <c r="B189" s="86" t="s">
        <v>222</v>
      </c>
      <c r="C189" s="132">
        <v>650</v>
      </c>
      <c r="D189" s="105">
        <v>488</v>
      </c>
      <c r="E189" s="149">
        <f t="shared" si="2"/>
        <v>133.19672131147541</v>
      </c>
    </row>
    <row r="190" spans="1:5" ht="16.5" customHeight="1">
      <c r="A190" s="121">
        <v>2013401</v>
      </c>
      <c r="B190" s="121" t="s">
        <v>119</v>
      </c>
      <c r="C190" s="132">
        <v>469</v>
      </c>
      <c r="D190" s="105">
        <v>335</v>
      </c>
      <c r="E190" s="149">
        <f t="shared" si="2"/>
        <v>140</v>
      </c>
    </row>
    <row r="191" spans="1:5" ht="16.5" customHeight="1">
      <c r="A191" s="121">
        <v>2013402</v>
      </c>
      <c r="B191" s="121" t="s">
        <v>120</v>
      </c>
      <c r="C191" s="132">
        <v>8</v>
      </c>
      <c r="D191" s="105">
        <v>0</v>
      </c>
      <c r="E191" s="149" t="e">
        <f t="shared" si="2"/>
        <v>#DIV/0!</v>
      </c>
    </row>
    <row r="192" spans="1:5" ht="16.5" customHeight="1">
      <c r="A192" s="121">
        <v>2013403</v>
      </c>
      <c r="B192" s="121" t="s">
        <v>121</v>
      </c>
      <c r="C192" s="132">
        <v>0</v>
      </c>
      <c r="D192" s="105">
        <v>0</v>
      </c>
      <c r="E192" s="149" t="e">
        <f t="shared" si="2"/>
        <v>#DIV/0!</v>
      </c>
    </row>
    <row r="193" spans="1:5" ht="16.5" customHeight="1">
      <c r="A193" s="121">
        <v>2013404</v>
      </c>
      <c r="B193" s="121" t="s">
        <v>223</v>
      </c>
      <c r="C193" s="132">
        <v>8</v>
      </c>
      <c r="D193" s="105">
        <v>0</v>
      </c>
      <c r="E193" s="149" t="e">
        <f t="shared" si="2"/>
        <v>#DIV/0!</v>
      </c>
    </row>
    <row r="194" spans="1:5" ht="16.5" customHeight="1">
      <c r="A194" s="121">
        <v>2013405</v>
      </c>
      <c r="B194" s="121" t="s">
        <v>224</v>
      </c>
      <c r="C194" s="132">
        <v>6</v>
      </c>
      <c r="D194" s="105">
        <v>0</v>
      </c>
      <c r="E194" s="149" t="e">
        <f t="shared" si="2"/>
        <v>#DIV/0!</v>
      </c>
    </row>
    <row r="195" spans="1:5" ht="16.5" customHeight="1">
      <c r="A195" s="121">
        <v>2013450</v>
      </c>
      <c r="B195" s="121" t="s">
        <v>128</v>
      </c>
      <c r="C195" s="132">
        <v>0</v>
      </c>
      <c r="D195" s="105">
        <v>0</v>
      </c>
      <c r="E195" s="149" t="e">
        <f t="shared" si="2"/>
        <v>#DIV/0!</v>
      </c>
    </row>
    <row r="196" spans="1:5" ht="16.5" customHeight="1">
      <c r="A196" s="121">
        <v>2013499</v>
      </c>
      <c r="B196" s="121" t="s">
        <v>225</v>
      </c>
      <c r="C196" s="132">
        <v>159</v>
      </c>
      <c r="D196" s="105">
        <v>153</v>
      </c>
      <c r="E196" s="149">
        <f t="shared" si="2"/>
        <v>103.921568627451</v>
      </c>
    </row>
    <row r="197" spans="1:5" ht="16.5" customHeight="1">
      <c r="A197" s="121">
        <v>20135</v>
      </c>
      <c r="B197" s="86" t="s">
        <v>226</v>
      </c>
      <c r="C197" s="132">
        <v>10</v>
      </c>
      <c r="D197" s="105">
        <v>0</v>
      </c>
      <c r="E197" s="149" t="e">
        <f t="shared" si="2"/>
        <v>#DIV/0!</v>
      </c>
    </row>
    <row r="198" spans="1:5" ht="16.5" customHeight="1">
      <c r="A198" s="121">
        <v>2013501</v>
      </c>
      <c r="B198" s="121" t="s">
        <v>119</v>
      </c>
      <c r="C198" s="132">
        <v>0</v>
      </c>
      <c r="D198" s="105">
        <v>0</v>
      </c>
      <c r="E198" s="149" t="e">
        <f aca="true" t="shared" si="3" ref="E198:E261">C198/D198*100</f>
        <v>#DIV/0!</v>
      </c>
    </row>
    <row r="199" spans="1:5" ht="16.5" customHeight="1">
      <c r="A199" s="121">
        <v>2013502</v>
      </c>
      <c r="B199" s="121" t="s">
        <v>120</v>
      </c>
      <c r="C199" s="132">
        <v>0</v>
      </c>
      <c r="D199" s="105">
        <v>0</v>
      </c>
      <c r="E199" s="149" t="e">
        <f t="shared" si="3"/>
        <v>#DIV/0!</v>
      </c>
    </row>
    <row r="200" spans="1:5" ht="16.5" customHeight="1">
      <c r="A200" s="121">
        <v>2013503</v>
      </c>
      <c r="B200" s="121" t="s">
        <v>121</v>
      </c>
      <c r="C200" s="132">
        <v>0</v>
      </c>
      <c r="D200" s="105">
        <v>0</v>
      </c>
      <c r="E200" s="149" t="e">
        <f t="shared" si="3"/>
        <v>#DIV/0!</v>
      </c>
    </row>
    <row r="201" spans="1:5" ht="16.5" customHeight="1">
      <c r="A201" s="121">
        <v>2013550</v>
      </c>
      <c r="B201" s="121" t="s">
        <v>128</v>
      </c>
      <c r="C201" s="132">
        <v>10</v>
      </c>
      <c r="D201" s="105">
        <v>0</v>
      </c>
      <c r="E201" s="149" t="e">
        <f t="shared" si="3"/>
        <v>#DIV/0!</v>
      </c>
    </row>
    <row r="202" spans="1:5" ht="16.5" customHeight="1">
      <c r="A202" s="121">
        <v>2013599</v>
      </c>
      <c r="B202" s="121" t="s">
        <v>227</v>
      </c>
      <c r="C202" s="132">
        <v>0</v>
      </c>
      <c r="D202" s="105">
        <v>0</v>
      </c>
      <c r="E202" s="149" t="e">
        <f t="shared" si="3"/>
        <v>#DIV/0!</v>
      </c>
    </row>
    <row r="203" spans="1:5" ht="16.5" customHeight="1">
      <c r="A203" s="121">
        <v>20136</v>
      </c>
      <c r="B203" s="86" t="s">
        <v>228</v>
      </c>
      <c r="C203" s="132">
        <v>392</v>
      </c>
      <c r="D203" s="105">
        <v>297</v>
      </c>
      <c r="E203" s="149">
        <f t="shared" si="3"/>
        <v>131.986531986532</v>
      </c>
    </row>
    <row r="204" spans="1:5" ht="16.5" customHeight="1">
      <c r="A204" s="121">
        <v>2013601</v>
      </c>
      <c r="B204" s="121" t="s">
        <v>119</v>
      </c>
      <c r="C204" s="132">
        <v>250</v>
      </c>
      <c r="D204" s="105">
        <v>222</v>
      </c>
      <c r="E204" s="149">
        <f t="shared" si="3"/>
        <v>112.61261261261262</v>
      </c>
    </row>
    <row r="205" spans="1:5" ht="16.5" customHeight="1">
      <c r="A205" s="121">
        <v>2013602</v>
      </c>
      <c r="B205" s="121" t="s">
        <v>120</v>
      </c>
      <c r="C205" s="132">
        <v>0</v>
      </c>
      <c r="D205" s="105">
        <v>0</v>
      </c>
      <c r="E205" s="149" t="e">
        <f t="shared" si="3"/>
        <v>#DIV/0!</v>
      </c>
    </row>
    <row r="206" spans="1:5" ht="16.5" customHeight="1">
      <c r="A206" s="121">
        <v>2013603</v>
      </c>
      <c r="B206" s="121" t="s">
        <v>121</v>
      </c>
      <c r="C206" s="132">
        <v>0</v>
      </c>
      <c r="D206" s="105">
        <v>0</v>
      </c>
      <c r="E206" s="149" t="e">
        <f t="shared" si="3"/>
        <v>#DIV/0!</v>
      </c>
    </row>
    <row r="207" spans="1:5" ht="16.5" customHeight="1">
      <c r="A207" s="121">
        <v>2013650</v>
      </c>
      <c r="B207" s="121" t="s">
        <v>128</v>
      </c>
      <c r="C207" s="132">
        <v>1</v>
      </c>
      <c r="D207" s="105">
        <v>0</v>
      </c>
      <c r="E207" s="149" t="e">
        <f t="shared" si="3"/>
        <v>#DIV/0!</v>
      </c>
    </row>
    <row r="208" spans="1:5" ht="16.5" customHeight="1">
      <c r="A208" s="121">
        <v>2013699</v>
      </c>
      <c r="B208" s="121" t="s">
        <v>229</v>
      </c>
      <c r="C208" s="132">
        <v>141</v>
      </c>
      <c r="D208" s="105">
        <v>75</v>
      </c>
      <c r="E208" s="149">
        <f t="shared" si="3"/>
        <v>188</v>
      </c>
    </row>
    <row r="209" spans="1:5" ht="16.5" customHeight="1">
      <c r="A209" s="121">
        <v>20137</v>
      </c>
      <c r="B209" s="86" t="s">
        <v>230</v>
      </c>
      <c r="C209" s="132">
        <v>99</v>
      </c>
      <c r="D209" s="105">
        <v>505</v>
      </c>
      <c r="E209" s="149">
        <f t="shared" si="3"/>
        <v>19.603960396039604</v>
      </c>
    </row>
    <row r="210" spans="1:5" ht="16.5" customHeight="1">
      <c r="A210" s="121">
        <v>2013701</v>
      </c>
      <c r="B210" s="121" t="s">
        <v>119</v>
      </c>
      <c r="C210" s="132">
        <v>2</v>
      </c>
      <c r="D210" s="105">
        <v>232</v>
      </c>
      <c r="E210" s="149">
        <f t="shared" si="3"/>
        <v>0.8620689655172413</v>
      </c>
    </row>
    <row r="211" spans="1:5" ht="16.5" customHeight="1">
      <c r="A211" s="121">
        <v>2013702</v>
      </c>
      <c r="B211" s="121" t="s">
        <v>120</v>
      </c>
      <c r="C211" s="132">
        <v>0</v>
      </c>
      <c r="D211" s="105">
        <v>0</v>
      </c>
      <c r="E211" s="149" t="e">
        <f t="shared" si="3"/>
        <v>#DIV/0!</v>
      </c>
    </row>
    <row r="212" spans="1:5" ht="16.5" customHeight="1">
      <c r="A212" s="121">
        <v>2013703</v>
      </c>
      <c r="B212" s="121" t="s">
        <v>121</v>
      </c>
      <c r="C212" s="132">
        <v>0</v>
      </c>
      <c r="D212" s="105">
        <v>0</v>
      </c>
      <c r="E212" s="149" t="e">
        <f t="shared" si="3"/>
        <v>#DIV/0!</v>
      </c>
    </row>
    <row r="213" spans="1:5" ht="16.5" customHeight="1">
      <c r="A213" s="121">
        <v>2013704</v>
      </c>
      <c r="B213" s="121" t="s">
        <v>231</v>
      </c>
      <c r="C213" s="132">
        <v>0</v>
      </c>
      <c r="D213" s="105">
        <v>0</v>
      </c>
      <c r="E213" s="149" t="e">
        <f t="shared" si="3"/>
        <v>#DIV/0!</v>
      </c>
    </row>
    <row r="214" spans="1:5" ht="16.5" customHeight="1">
      <c r="A214" s="121">
        <v>2013750</v>
      </c>
      <c r="B214" s="121" t="s">
        <v>128</v>
      </c>
      <c r="C214" s="132">
        <v>0</v>
      </c>
      <c r="D214" s="105">
        <v>0</v>
      </c>
      <c r="E214" s="149" t="e">
        <f t="shared" si="3"/>
        <v>#DIV/0!</v>
      </c>
    </row>
    <row r="215" spans="1:5" ht="16.5" customHeight="1">
      <c r="A215" s="121">
        <v>2013799</v>
      </c>
      <c r="B215" s="121" t="s">
        <v>232</v>
      </c>
      <c r="C215" s="132">
        <v>97</v>
      </c>
      <c r="D215" s="105">
        <v>273</v>
      </c>
      <c r="E215" s="149">
        <f t="shared" si="3"/>
        <v>35.53113553113553</v>
      </c>
    </row>
    <row r="216" spans="1:5" ht="16.5" customHeight="1">
      <c r="A216" s="121">
        <v>20138</v>
      </c>
      <c r="B216" s="86" t="s">
        <v>233</v>
      </c>
      <c r="C216" s="132">
        <v>8674</v>
      </c>
      <c r="D216" s="105">
        <v>7325</v>
      </c>
      <c r="E216" s="149">
        <f t="shared" si="3"/>
        <v>118.41638225255973</v>
      </c>
    </row>
    <row r="217" spans="1:5" ht="16.5" customHeight="1">
      <c r="A217" s="121">
        <v>2013801</v>
      </c>
      <c r="B217" s="121" t="s">
        <v>119</v>
      </c>
      <c r="C217" s="132">
        <v>5904</v>
      </c>
      <c r="D217" s="105">
        <v>5659</v>
      </c>
      <c r="E217" s="149">
        <f t="shared" si="3"/>
        <v>104.32938681745891</v>
      </c>
    </row>
    <row r="218" spans="1:5" ht="16.5" customHeight="1">
      <c r="A218" s="121">
        <v>2013802</v>
      </c>
      <c r="B218" s="121" t="s">
        <v>120</v>
      </c>
      <c r="C218" s="132">
        <v>0</v>
      </c>
      <c r="D218" s="105">
        <v>0</v>
      </c>
      <c r="E218" s="149" t="e">
        <f t="shared" si="3"/>
        <v>#DIV/0!</v>
      </c>
    </row>
    <row r="219" spans="1:5" ht="16.5" customHeight="1">
      <c r="A219" s="121">
        <v>2013803</v>
      </c>
      <c r="B219" s="121" t="s">
        <v>121</v>
      </c>
      <c r="C219" s="132">
        <v>0</v>
      </c>
      <c r="D219" s="105">
        <v>0</v>
      </c>
      <c r="E219" s="149" t="e">
        <f t="shared" si="3"/>
        <v>#DIV/0!</v>
      </c>
    </row>
    <row r="220" spans="1:5" ht="16.5" customHeight="1">
      <c r="A220" s="121">
        <v>2013804</v>
      </c>
      <c r="B220" s="121" t="s">
        <v>234</v>
      </c>
      <c r="C220" s="132">
        <v>15</v>
      </c>
      <c r="D220" s="105">
        <v>65</v>
      </c>
      <c r="E220" s="149">
        <f t="shared" si="3"/>
        <v>23.076923076923077</v>
      </c>
    </row>
    <row r="221" spans="1:5" ht="16.5" customHeight="1">
      <c r="A221" s="121">
        <v>2013805</v>
      </c>
      <c r="B221" s="121" t="s">
        <v>235</v>
      </c>
      <c r="C221" s="132">
        <v>2</v>
      </c>
      <c r="D221" s="105">
        <v>378</v>
      </c>
      <c r="E221" s="149">
        <f t="shared" si="3"/>
        <v>0.5291005291005291</v>
      </c>
    </row>
    <row r="222" spans="1:5" ht="16.5" customHeight="1">
      <c r="A222" s="121">
        <v>2013808</v>
      </c>
      <c r="B222" s="121" t="s">
        <v>160</v>
      </c>
      <c r="C222" s="132">
        <v>0</v>
      </c>
      <c r="D222" s="105">
        <v>0</v>
      </c>
      <c r="E222" s="149" t="e">
        <f t="shared" si="3"/>
        <v>#DIV/0!</v>
      </c>
    </row>
    <row r="223" spans="1:5" ht="16.5" customHeight="1">
      <c r="A223" s="121">
        <v>2013810</v>
      </c>
      <c r="B223" s="121" t="s">
        <v>236</v>
      </c>
      <c r="C223" s="132">
        <v>24</v>
      </c>
      <c r="D223" s="105">
        <v>20</v>
      </c>
      <c r="E223" s="149">
        <f t="shared" si="3"/>
        <v>120</v>
      </c>
    </row>
    <row r="224" spans="1:5" ht="16.5" customHeight="1">
      <c r="A224" s="121">
        <v>2013812</v>
      </c>
      <c r="B224" s="121" t="s">
        <v>237</v>
      </c>
      <c r="C224" s="132">
        <v>173</v>
      </c>
      <c r="D224" s="105">
        <v>16</v>
      </c>
      <c r="E224" s="149">
        <f t="shared" si="3"/>
        <v>1081.25</v>
      </c>
    </row>
    <row r="225" spans="1:5" ht="16.5" customHeight="1">
      <c r="A225" s="121">
        <v>2013813</v>
      </c>
      <c r="B225" s="121" t="s">
        <v>238</v>
      </c>
      <c r="C225" s="132">
        <v>2</v>
      </c>
      <c r="D225" s="105">
        <v>0</v>
      </c>
      <c r="E225" s="149" t="e">
        <f t="shared" si="3"/>
        <v>#DIV/0!</v>
      </c>
    </row>
    <row r="226" spans="1:5" ht="16.5" customHeight="1">
      <c r="A226" s="121">
        <v>2013814</v>
      </c>
      <c r="B226" s="121" t="s">
        <v>239</v>
      </c>
      <c r="C226" s="132">
        <v>16</v>
      </c>
      <c r="D226" s="105">
        <v>0</v>
      </c>
      <c r="E226" s="149" t="e">
        <f t="shared" si="3"/>
        <v>#DIV/0!</v>
      </c>
    </row>
    <row r="227" spans="1:5" ht="16.5" customHeight="1">
      <c r="A227" s="121">
        <v>2013815</v>
      </c>
      <c r="B227" s="121" t="s">
        <v>240</v>
      </c>
      <c r="C227" s="132">
        <v>400</v>
      </c>
      <c r="D227" s="105">
        <v>58</v>
      </c>
      <c r="E227" s="149">
        <f t="shared" si="3"/>
        <v>689.655172413793</v>
      </c>
    </row>
    <row r="228" spans="1:5" ht="16.5" customHeight="1">
      <c r="A228" s="121">
        <v>2013816</v>
      </c>
      <c r="B228" s="121" t="s">
        <v>241</v>
      </c>
      <c r="C228" s="132">
        <v>120</v>
      </c>
      <c r="D228" s="105">
        <v>31</v>
      </c>
      <c r="E228" s="149">
        <f t="shared" si="3"/>
        <v>387.0967741935484</v>
      </c>
    </row>
    <row r="229" spans="1:5" ht="16.5" customHeight="1">
      <c r="A229" s="121">
        <v>2013850</v>
      </c>
      <c r="B229" s="121" t="s">
        <v>128</v>
      </c>
      <c r="C229" s="132">
        <v>920</v>
      </c>
      <c r="D229" s="105">
        <v>810</v>
      </c>
      <c r="E229" s="149">
        <f t="shared" si="3"/>
        <v>113.58024691358024</v>
      </c>
    </row>
    <row r="230" spans="1:5" ht="16.5" customHeight="1">
      <c r="A230" s="121">
        <v>2013899</v>
      </c>
      <c r="B230" s="121" t="s">
        <v>242</v>
      </c>
      <c r="C230" s="132">
        <v>1098</v>
      </c>
      <c r="D230" s="105">
        <v>288</v>
      </c>
      <c r="E230" s="149">
        <f t="shared" si="3"/>
        <v>381.25</v>
      </c>
    </row>
    <row r="231" spans="1:5" ht="16.5" customHeight="1">
      <c r="A231" s="121">
        <v>20199</v>
      </c>
      <c r="B231" s="86" t="s">
        <v>243</v>
      </c>
      <c r="C231" s="132">
        <v>1327</v>
      </c>
      <c r="D231" s="105">
        <v>1817</v>
      </c>
      <c r="E231" s="149">
        <f t="shared" si="3"/>
        <v>73.03247110621905</v>
      </c>
    </row>
    <row r="232" spans="1:5" ht="16.5" customHeight="1">
      <c r="A232" s="121">
        <v>2019901</v>
      </c>
      <c r="B232" s="121" t="s">
        <v>244</v>
      </c>
      <c r="C232" s="132">
        <v>0</v>
      </c>
      <c r="D232" s="105">
        <v>0</v>
      </c>
      <c r="E232" s="149" t="e">
        <f t="shared" si="3"/>
        <v>#DIV/0!</v>
      </c>
    </row>
    <row r="233" spans="1:5" ht="16.5" customHeight="1">
      <c r="A233" s="121">
        <v>2019999</v>
      </c>
      <c r="B233" s="121" t="s">
        <v>245</v>
      </c>
      <c r="C233" s="132">
        <v>1327</v>
      </c>
      <c r="D233" s="105">
        <v>1817</v>
      </c>
      <c r="E233" s="149">
        <f t="shared" si="3"/>
        <v>73.03247110621905</v>
      </c>
    </row>
    <row r="234" spans="1:5" ht="16.5" customHeight="1">
      <c r="A234" s="153">
        <v>202</v>
      </c>
      <c r="B234" s="121" t="s">
        <v>246</v>
      </c>
      <c r="C234" s="121"/>
      <c r="D234" s="105">
        <v>0</v>
      </c>
      <c r="E234" s="149" t="e">
        <f t="shared" si="3"/>
        <v>#DIV/0!</v>
      </c>
    </row>
    <row r="235" spans="1:5" ht="16.5" customHeight="1">
      <c r="A235" s="153">
        <v>20201</v>
      </c>
      <c r="B235" s="121" t="s">
        <v>247</v>
      </c>
      <c r="C235" s="121"/>
      <c r="D235" s="105">
        <v>0</v>
      </c>
      <c r="E235" s="149" t="e">
        <f t="shared" si="3"/>
        <v>#DIV/0!</v>
      </c>
    </row>
    <row r="236" spans="1:5" ht="16.5" customHeight="1">
      <c r="A236" s="153">
        <v>2020101</v>
      </c>
      <c r="B236" s="121" t="s">
        <v>119</v>
      </c>
      <c r="C236" s="121"/>
      <c r="D236" s="105">
        <v>0</v>
      </c>
      <c r="E236" s="149" t="e">
        <f t="shared" si="3"/>
        <v>#DIV/0!</v>
      </c>
    </row>
    <row r="237" spans="1:5" ht="16.5" customHeight="1">
      <c r="A237" s="153">
        <v>2020102</v>
      </c>
      <c r="B237" s="121" t="s">
        <v>120</v>
      </c>
      <c r="C237" s="121"/>
      <c r="D237" s="105">
        <v>0</v>
      </c>
      <c r="E237" s="149" t="e">
        <f t="shared" si="3"/>
        <v>#DIV/0!</v>
      </c>
    </row>
    <row r="238" spans="1:5" ht="16.5" customHeight="1">
      <c r="A238" s="153">
        <v>2020103</v>
      </c>
      <c r="B238" s="121" t="s">
        <v>121</v>
      </c>
      <c r="C238" s="121"/>
      <c r="D238" s="105">
        <v>0</v>
      </c>
      <c r="E238" s="149" t="e">
        <f t="shared" si="3"/>
        <v>#DIV/0!</v>
      </c>
    </row>
    <row r="239" spans="1:5" ht="16.5" customHeight="1">
      <c r="A239" s="153">
        <v>2020104</v>
      </c>
      <c r="B239" s="121" t="s">
        <v>214</v>
      </c>
      <c r="C239" s="121"/>
      <c r="D239" s="105">
        <v>0</v>
      </c>
      <c r="E239" s="149" t="e">
        <f t="shared" si="3"/>
        <v>#DIV/0!</v>
      </c>
    </row>
    <row r="240" spans="1:5" ht="16.5" customHeight="1">
      <c r="A240" s="153">
        <v>2020150</v>
      </c>
      <c r="B240" s="121" t="s">
        <v>128</v>
      </c>
      <c r="C240" s="121"/>
      <c r="D240" s="105">
        <v>0</v>
      </c>
      <c r="E240" s="149" t="e">
        <f t="shared" si="3"/>
        <v>#DIV/0!</v>
      </c>
    </row>
    <row r="241" spans="1:5" ht="16.5" customHeight="1">
      <c r="A241" s="153">
        <v>2020199</v>
      </c>
      <c r="B241" s="121" t="s">
        <v>248</v>
      </c>
      <c r="C241" s="121"/>
      <c r="D241" s="105">
        <v>0</v>
      </c>
      <c r="E241" s="149" t="e">
        <f t="shared" si="3"/>
        <v>#DIV/0!</v>
      </c>
    </row>
    <row r="242" spans="1:5" ht="16.5" customHeight="1">
      <c r="A242" s="153">
        <v>20202</v>
      </c>
      <c r="B242" s="121" t="s">
        <v>249</v>
      </c>
      <c r="C242" s="121"/>
      <c r="D242" s="105">
        <v>0</v>
      </c>
      <c r="E242" s="149" t="e">
        <f t="shared" si="3"/>
        <v>#DIV/0!</v>
      </c>
    </row>
    <row r="243" spans="1:5" ht="16.5" customHeight="1">
      <c r="A243" s="153">
        <v>2020201</v>
      </c>
      <c r="B243" s="121" t="s">
        <v>250</v>
      </c>
      <c r="C243" s="121"/>
      <c r="D243" s="105">
        <v>0</v>
      </c>
      <c r="E243" s="149" t="e">
        <f t="shared" si="3"/>
        <v>#DIV/0!</v>
      </c>
    </row>
    <row r="244" spans="1:5" ht="16.5" customHeight="1">
      <c r="A244" s="153">
        <v>2020202</v>
      </c>
      <c r="B244" s="121" t="s">
        <v>251</v>
      </c>
      <c r="C244" s="121"/>
      <c r="D244" s="105">
        <v>0</v>
      </c>
      <c r="E244" s="149" t="e">
        <f t="shared" si="3"/>
        <v>#DIV/0!</v>
      </c>
    </row>
    <row r="245" spans="1:5" ht="16.5" customHeight="1">
      <c r="A245" s="153">
        <v>20203</v>
      </c>
      <c r="B245" s="121" t="s">
        <v>252</v>
      </c>
      <c r="C245" s="121"/>
      <c r="D245" s="105">
        <v>0</v>
      </c>
      <c r="E245" s="149" t="e">
        <f t="shared" si="3"/>
        <v>#DIV/0!</v>
      </c>
    </row>
    <row r="246" spans="1:5" ht="16.5" customHeight="1">
      <c r="A246" s="153">
        <v>2020304</v>
      </c>
      <c r="B246" s="121" t="s">
        <v>253</v>
      </c>
      <c r="C246" s="121"/>
      <c r="D246" s="105">
        <v>0</v>
      </c>
      <c r="E246" s="149" t="e">
        <f t="shared" si="3"/>
        <v>#DIV/0!</v>
      </c>
    </row>
    <row r="247" spans="1:5" ht="16.5" customHeight="1">
      <c r="A247" s="153">
        <v>2020306</v>
      </c>
      <c r="B247" s="121" t="s">
        <v>254</v>
      </c>
      <c r="C247" s="121"/>
      <c r="D247" s="105">
        <v>0</v>
      </c>
      <c r="E247" s="149" t="e">
        <f t="shared" si="3"/>
        <v>#DIV/0!</v>
      </c>
    </row>
    <row r="248" spans="1:5" ht="16.5" customHeight="1">
      <c r="A248" s="153">
        <v>20204</v>
      </c>
      <c r="B248" s="121" t="s">
        <v>255</v>
      </c>
      <c r="C248" s="121"/>
      <c r="D248" s="105">
        <v>0</v>
      </c>
      <c r="E248" s="149" t="e">
        <f t="shared" si="3"/>
        <v>#DIV/0!</v>
      </c>
    </row>
    <row r="249" spans="1:5" ht="16.5" customHeight="1">
      <c r="A249" s="153">
        <v>2020401</v>
      </c>
      <c r="B249" s="121" t="s">
        <v>256</v>
      </c>
      <c r="C249" s="121"/>
      <c r="D249" s="105">
        <v>0</v>
      </c>
      <c r="E249" s="149" t="e">
        <f t="shared" si="3"/>
        <v>#DIV/0!</v>
      </c>
    </row>
    <row r="250" spans="1:5" ht="16.5" customHeight="1">
      <c r="A250" s="153">
        <v>2020402</v>
      </c>
      <c r="B250" s="121" t="s">
        <v>257</v>
      </c>
      <c r="C250" s="121"/>
      <c r="D250" s="105">
        <v>0</v>
      </c>
      <c r="E250" s="149" t="e">
        <f t="shared" si="3"/>
        <v>#DIV/0!</v>
      </c>
    </row>
    <row r="251" spans="1:5" ht="16.5" customHeight="1">
      <c r="A251" s="153">
        <v>2020403</v>
      </c>
      <c r="B251" s="121" t="s">
        <v>258</v>
      </c>
      <c r="C251" s="121"/>
      <c r="D251" s="105">
        <v>0</v>
      </c>
      <c r="E251" s="149" t="e">
        <f t="shared" si="3"/>
        <v>#DIV/0!</v>
      </c>
    </row>
    <row r="252" spans="1:5" ht="16.5" customHeight="1">
      <c r="A252" s="153">
        <v>2020404</v>
      </c>
      <c r="B252" s="121" t="s">
        <v>259</v>
      </c>
      <c r="C252" s="121"/>
      <c r="D252" s="105">
        <v>0</v>
      </c>
      <c r="E252" s="149" t="e">
        <f t="shared" si="3"/>
        <v>#DIV/0!</v>
      </c>
    </row>
    <row r="253" spans="1:5" ht="16.5" customHeight="1">
      <c r="A253" s="153">
        <v>2020499</v>
      </c>
      <c r="B253" s="121" t="s">
        <v>260</v>
      </c>
      <c r="C253" s="121"/>
      <c r="D253" s="105">
        <v>0</v>
      </c>
      <c r="E253" s="149" t="e">
        <f t="shared" si="3"/>
        <v>#DIV/0!</v>
      </c>
    </row>
    <row r="254" spans="1:5" ht="16.5" customHeight="1">
      <c r="A254" s="153">
        <v>20205</v>
      </c>
      <c r="B254" s="121" t="s">
        <v>261</v>
      </c>
      <c r="C254" s="121"/>
      <c r="D254" s="105">
        <v>0</v>
      </c>
      <c r="E254" s="149" t="e">
        <f t="shared" si="3"/>
        <v>#DIV/0!</v>
      </c>
    </row>
    <row r="255" spans="1:5" ht="16.5" customHeight="1">
      <c r="A255" s="153">
        <v>2020503</v>
      </c>
      <c r="B255" s="121" t="s">
        <v>262</v>
      </c>
      <c r="C255" s="121"/>
      <c r="D255" s="105">
        <v>0</v>
      </c>
      <c r="E255" s="149" t="e">
        <f t="shared" si="3"/>
        <v>#DIV/0!</v>
      </c>
    </row>
    <row r="256" spans="1:5" ht="16.5" customHeight="1">
      <c r="A256" s="153">
        <v>2020504</v>
      </c>
      <c r="B256" s="121" t="s">
        <v>263</v>
      </c>
      <c r="C256" s="121"/>
      <c r="D256" s="105">
        <v>0</v>
      </c>
      <c r="E256" s="149" t="e">
        <f t="shared" si="3"/>
        <v>#DIV/0!</v>
      </c>
    </row>
    <row r="257" spans="1:5" ht="16.5" customHeight="1">
      <c r="A257" s="153">
        <v>2020505</v>
      </c>
      <c r="B257" s="121" t="s">
        <v>264</v>
      </c>
      <c r="C257" s="121"/>
      <c r="D257" s="105">
        <v>0</v>
      </c>
      <c r="E257" s="149" t="e">
        <f t="shared" si="3"/>
        <v>#DIV/0!</v>
      </c>
    </row>
    <row r="258" spans="1:5" ht="16.5" customHeight="1">
      <c r="A258" s="153">
        <v>2020599</v>
      </c>
      <c r="B258" s="121" t="s">
        <v>265</v>
      </c>
      <c r="C258" s="121"/>
      <c r="D258" s="105">
        <v>0</v>
      </c>
      <c r="E258" s="149" t="e">
        <f t="shared" si="3"/>
        <v>#DIV/0!</v>
      </c>
    </row>
    <row r="259" spans="1:5" ht="16.5" customHeight="1">
      <c r="A259" s="153">
        <v>20206</v>
      </c>
      <c r="B259" s="121" t="s">
        <v>266</v>
      </c>
      <c r="C259" s="121"/>
      <c r="D259" s="105">
        <v>0</v>
      </c>
      <c r="E259" s="149" t="e">
        <f t="shared" si="3"/>
        <v>#DIV/0!</v>
      </c>
    </row>
    <row r="260" spans="1:5" ht="16.5" customHeight="1">
      <c r="A260" s="153">
        <v>2020601</v>
      </c>
      <c r="B260" s="121" t="s">
        <v>267</v>
      </c>
      <c r="C260" s="121"/>
      <c r="D260" s="105">
        <v>0</v>
      </c>
      <c r="E260" s="149" t="e">
        <f t="shared" si="3"/>
        <v>#DIV/0!</v>
      </c>
    </row>
    <row r="261" spans="1:5" ht="16.5" customHeight="1">
      <c r="A261" s="153">
        <v>20207</v>
      </c>
      <c r="B261" s="121" t="s">
        <v>268</v>
      </c>
      <c r="C261" s="121"/>
      <c r="D261" s="105">
        <v>0</v>
      </c>
      <c r="E261" s="149" t="e">
        <f t="shared" si="3"/>
        <v>#DIV/0!</v>
      </c>
    </row>
    <row r="262" spans="1:5" ht="16.5" customHeight="1">
      <c r="A262" s="153">
        <v>2020701</v>
      </c>
      <c r="B262" s="121" t="s">
        <v>269</v>
      </c>
      <c r="C262" s="121"/>
      <c r="D262" s="105">
        <v>0</v>
      </c>
      <c r="E262" s="149" t="e">
        <f aca="true" t="shared" si="4" ref="E262:E325">C262/D262*100</f>
        <v>#DIV/0!</v>
      </c>
    </row>
    <row r="263" spans="1:5" ht="16.5" customHeight="1">
      <c r="A263" s="153">
        <v>2020702</v>
      </c>
      <c r="B263" s="121" t="s">
        <v>270</v>
      </c>
      <c r="C263" s="121"/>
      <c r="D263" s="105">
        <v>0</v>
      </c>
      <c r="E263" s="149" t="e">
        <f t="shared" si="4"/>
        <v>#DIV/0!</v>
      </c>
    </row>
    <row r="264" spans="1:5" ht="16.5" customHeight="1">
      <c r="A264" s="153">
        <v>2020703</v>
      </c>
      <c r="B264" s="121" t="s">
        <v>271</v>
      </c>
      <c r="C264" s="121"/>
      <c r="D264" s="105">
        <v>0</v>
      </c>
      <c r="E264" s="149" t="e">
        <f t="shared" si="4"/>
        <v>#DIV/0!</v>
      </c>
    </row>
    <row r="265" spans="1:5" ht="16.5" customHeight="1">
      <c r="A265" s="153">
        <v>2020799</v>
      </c>
      <c r="B265" s="121" t="s">
        <v>272</v>
      </c>
      <c r="C265" s="121"/>
      <c r="D265" s="105">
        <v>0</v>
      </c>
      <c r="E265" s="149" t="e">
        <f t="shared" si="4"/>
        <v>#DIV/0!</v>
      </c>
    </row>
    <row r="266" spans="1:5" ht="16.5" customHeight="1">
      <c r="A266" s="153">
        <v>20208</v>
      </c>
      <c r="B266" s="121" t="s">
        <v>273</v>
      </c>
      <c r="C266" s="121"/>
      <c r="D266" s="105">
        <v>0</v>
      </c>
      <c r="E266" s="149" t="e">
        <f t="shared" si="4"/>
        <v>#DIV/0!</v>
      </c>
    </row>
    <row r="267" spans="1:5" ht="16.5" customHeight="1">
      <c r="A267" s="153">
        <v>2020801</v>
      </c>
      <c r="B267" s="121" t="s">
        <v>119</v>
      </c>
      <c r="C267" s="121"/>
      <c r="D267" s="105">
        <v>0</v>
      </c>
      <c r="E267" s="149" t="e">
        <f t="shared" si="4"/>
        <v>#DIV/0!</v>
      </c>
    </row>
    <row r="268" spans="1:5" ht="16.5" customHeight="1">
      <c r="A268" s="153">
        <v>2020802</v>
      </c>
      <c r="B268" s="121" t="s">
        <v>120</v>
      </c>
      <c r="C268" s="121"/>
      <c r="D268" s="105">
        <v>0</v>
      </c>
      <c r="E268" s="149" t="e">
        <f t="shared" si="4"/>
        <v>#DIV/0!</v>
      </c>
    </row>
    <row r="269" spans="1:5" ht="16.5" customHeight="1">
      <c r="A269" s="153">
        <v>2020803</v>
      </c>
      <c r="B269" s="121" t="s">
        <v>121</v>
      </c>
      <c r="C269" s="121"/>
      <c r="D269" s="105">
        <v>0</v>
      </c>
      <c r="E269" s="149" t="e">
        <f t="shared" si="4"/>
        <v>#DIV/0!</v>
      </c>
    </row>
    <row r="270" spans="1:5" ht="16.5" customHeight="1">
      <c r="A270" s="153">
        <v>2020850</v>
      </c>
      <c r="B270" s="121" t="s">
        <v>128</v>
      </c>
      <c r="C270" s="121"/>
      <c r="D270" s="105">
        <v>0</v>
      </c>
      <c r="E270" s="149" t="e">
        <f t="shared" si="4"/>
        <v>#DIV/0!</v>
      </c>
    </row>
    <row r="271" spans="1:5" ht="16.5" customHeight="1">
      <c r="A271" s="153">
        <v>2020899</v>
      </c>
      <c r="B271" s="121" t="s">
        <v>274</v>
      </c>
      <c r="C271" s="121"/>
      <c r="D271" s="105">
        <v>0</v>
      </c>
      <c r="E271" s="149" t="e">
        <f t="shared" si="4"/>
        <v>#DIV/0!</v>
      </c>
    </row>
    <row r="272" spans="1:5" ht="16.5" customHeight="1">
      <c r="A272" s="153">
        <v>20299</v>
      </c>
      <c r="B272" s="121" t="s">
        <v>275</v>
      </c>
      <c r="C272" s="121"/>
      <c r="D272" s="105">
        <v>0</v>
      </c>
      <c r="E272" s="149" t="e">
        <f t="shared" si="4"/>
        <v>#DIV/0!</v>
      </c>
    </row>
    <row r="273" spans="1:5" ht="16.5" customHeight="1">
      <c r="A273" s="153">
        <v>2029999</v>
      </c>
      <c r="B273" s="121" t="s">
        <v>276</v>
      </c>
      <c r="C273" s="121"/>
      <c r="D273" s="105">
        <v>0</v>
      </c>
      <c r="E273" s="149" t="e">
        <f t="shared" si="4"/>
        <v>#DIV/0!</v>
      </c>
    </row>
    <row r="274" spans="1:5" ht="16.5" customHeight="1">
      <c r="A274" s="121">
        <v>203</v>
      </c>
      <c r="B274" s="86" t="s">
        <v>277</v>
      </c>
      <c r="C274" s="132">
        <v>2011</v>
      </c>
      <c r="D274" s="105">
        <v>1367</v>
      </c>
      <c r="E274" s="149">
        <f t="shared" si="4"/>
        <v>147.11046086320408</v>
      </c>
    </row>
    <row r="275" spans="1:5" ht="16.5" customHeight="1">
      <c r="A275" s="121">
        <v>20301</v>
      </c>
      <c r="B275" s="86" t="s">
        <v>278</v>
      </c>
      <c r="C275" s="132">
        <v>0</v>
      </c>
      <c r="D275" s="105">
        <v>0</v>
      </c>
      <c r="E275" s="149" t="e">
        <f t="shared" si="4"/>
        <v>#DIV/0!</v>
      </c>
    </row>
    <row r="276" spans="1:5" ht="16.5" customHeight="1">
      <c r="A276" s="121">
        <v>2030101</v>
      </c>
      <c r="B276" s="121" t="s">
        <v>279</v>
      </c>
      <c r="C276" s="132">
        <v>0</v>
      </c>
      <c r="D276" s="105">
        <v>0</v>
      </c>
      <c r="E276" s="149" t="e">
        <f t="shared" si="4"/>
        <v>#DIV/0!</v>
      </c>
    </row>
    <row r="277" spans="1:5" ht="16.5" customHeight="1">
      <c r="A277" s="121">
        <v>2030102</v>
      </c>
      <c r="B277" s="121" t="s">
        <v>280</v>
      </c>
      <c r="C277" s="132">
        <v>0</v>
      </c>
      <c r="D277" s="105">
        <v>0</v>
      </c>
      <c r="E277" s="149" t="e">
        <f t="shared" si="4"/>
        <v>#DIV/0!</v>
      </c>
    </row>
    <row r="278" spans="1:5" ht="16.5" customHeight="1">
      <c r="A278" s="121">
        <v>2030199</v>
      </c>
      <c r="B278" s="121" t="s">
        <v>281</v>
      </c>
      <c r="C278" s="132">
        <v>0</v>
      </c>
      <c r="D278" s="105">
        <v>0</v>
      </c>
      <c r="E278" s="149" t="e">
        <f t="shared" si="4"/>
        <v>#DIV/0!</v>
      </c>
    </row>
    <row r="279" spans="1:5" ht="16.5" customHeight="1">
      <c r="A279" s="121">
        <v>20304</v>
      </c>
      <c r="B279" s="86" t="s">
        <v>282</v>
      </c>
      <c r="C279" s="132">
        <v>0</v>
      </c>
      <c r="D279" s="105">
        <v>0</v>
      </c>
      <c r="E279" s="149" t="e">
        <f t="shared" si="4"/>
        <v>#DIV/0!</v>
      </c>
    </row>
    <row r="280" spans="1:5" ht="16.5" customHeight="1">
      <c r="A280" s="121">
        <v>2030401</v>
      </c>
      <c r="B280" s="121" t="s">
        <v>283</v>
      </c>
      <c r="C280" s="132">
        <v>0</v>
      </c>
      <c r="D280" s="105">
        <v>0</v>
      </c>
      <c r="E280" s="149" t="e">
        <f t="shared" si="4"/>
        <v>#DIV/0!</v>
      </c>
    </row>
    <row r="281" spans="1:5" ht="16.5" customHeight="1">
      <c r="A281" s="121">
        <v>20305</v>
      </c>
      <c r="B281" s="86" t="s">
        <v>284</v>
      </c>
      <c r="C281" s="132">
        <v>0</v>
      </c>
      <c r="D281" s="105">
        <v>691</v>
      </c>
      <c r="E281" s="149">
        <f t="shared" si="4"/>
        <v>0</v>
      </c>
    </row>
    <row r="282" spans="1:5" ht="16.5" customHeight="1">
      <c r="A282" s="121">
        <v>2030501</v>
      </c>
      <c r="B282" s="121" t="s">
        <v>285</v>
      </c>
      <c r="C282" s="132">
        <v>0</v>
      </c>
      <c r="D282" s="105">
        <v>176</v>
      </c>
      <c r="E282" s="149">
        <f t="shared" si="4"/>
        <v>0</v>
      </c>
    </row>
    <row r="283" spans="1:5" ht="16.5" customHeight="1">
      <c r="A283" s="121">
        <v>20306</v>
      </c>
      <c r="B283" s="86" t="s">
        <v>286</v>
      </c>
      <c r="C283" s="132">
        <v>1719</v>
      </c>
      <c r="D283" s="105">
        <v>20</v>
      </c>
      <c r="E283" s="149">
        <f t="shared" si="4"/>
        <v>8595</v>
      </c>
    </row>
    <row r="284" spans="1:5" ht="16.5" customHeight="1">
      <c r="A284" s="121">
        <v>2030601</v>
      </c>
      <c r="B284" s="121" t="s">
        <v>287</v>
      </c>
      <c r="C284" s="132">
        <v>331</v>
      </c>
      <c r="D284" s="105">
        <v>490</v>
      </c>
      <c r="E284" s="149">
        <f t="shared" si="4"/>
        <v>67.55102040816327</v>
      </c>
    </row>
    <row r="285" spans="1:5" ht="16.5" customHeight="1">
      <c r="A285" s="121">
        <v>2030602</v>
      </c>
      <c r="B285" s="121" t="s">
        <v>288</v>
      </c>
      <c r="C285" s="132">
        <v>20</v>
      </c>
      <c r="D285" s="105">
        <v>5</v>
      </c>
      <c r="E285" s="149">
        <f t="shared" si="4"/>
        <v>400</v>
      </c>
    </row>
    <row r="286" spans="1:5" ht="16.5" customHeight="1">
      <c r="A286" s="121">
        <v>2030603</v>
      </c>
      <c r="B286" s="121" t="s">
        <v>289</v>
      </c>
      <c r="C286" s="132">
        <v>910</v>
      </c>
      <c r="D286" s="105">
        <v>0</v>
      </c>
      <c r="E286" s="149" t="e">
        <f t="shared" si="4"/>
        <v>#DIV/0!</v>
      </c>
    </row>
    <row r="287" spans="1:5" ht="16.5" customHeight="1">
      <c r="A287" s="121">
        <v>2030604</v>
      </c>
      <c r="B287" s="121" t="s">
        <v>290</v>
      </c>
      <c r="C287" s="132">
        <v>0</v>
      </c>
      <c r="D287" s="105">
        <v>0</v>
      </c>
      <c r="E287" s="149" t="e">
        <f t="shared" si="4"/>
        <v>#DIV/0!</v>
      </c>
    </row>
    <row r="288" spans="1:5" ht="16.5" customHeight="1">
      <c r="A288" s="121">
        <v>2030607</v>
      </c>
      <c r="B288" s="121" t="s">
        <v>291</v>
      </c>
      <c r="C288" s="132">
        <v>458</v>
      </c>
      <c r="D288" s="105">
        <v>0</v>
      </c>
      <c r="E288" s="149" t="e">
        <f t="shared" si="4"/>
        <v>#DIV/0!</v>
      </c>
    </row>
    <row r="289" spans="1:5" ht="16.5" customHeight="1">
      <c r="A289" s="121">
        <v>2030608</v>
      </c>
      <c r="B289" s="121" t="s">
        <v>292</v>
      </c>
      <c r="C289" s="132">
        <v>0</v>
      </c>
      <c r="D289" s="105">
        <v>0</v>
      </c>
      <c r="E289" s="149" t="e">
        <f t="shared" si="4"/>
        <v>#DIV/0!</v>
      </c>
    </row>
    <row r="290" spans="1:5" ht="16.5" customHeight="1">
      <c r="A290" s="121">
        <v>2030699</v>
      </c>
      <c r="B290" s="121" t="s">
        <v>293</v>
      </c>
      <c r="C290" s="132">
        <v>0</v>
      </c>
      <c r="D290" s="105">
        <v>0</v>
      </c>
      <c r="E290" s="149" t="e">
        <f t="shared" si="4"/>
        <v>#DIV/0!</v>
      </c>
    </row>
    <row r="291" spans="1:5" ht="16.5" customHeight="1">
      <c r="A291" s="121">
        <v>20399</v>
      </c>
      <c r="B291" s="86" t="s">
        <v>294</v>
      </c>
      <c r="C291" s="132">
        <v>292</v>
      </c>
      <c r="D291" s="105">
        <v>676</v>
      </c>
      <c r="E291" s="149">
        <f t="shared" si="4"/>
        <v>43.19526627218935</v>
      </c>
    </row>
    <row r="292" spans="1:5" ht="16.5" customHeight="1">
      <c r="A292" s="121">
        <v>2039999</v>
      </c>
      <c r="B292" s="121" t="s">
        <v>295</v>
      </c>
      <c r="C292" s="132">
        <v>292</v>
      </c>
      <c r="D292" s="105">
        <v>676</v>
      </c>
      <c r="E292" s="149">
        <f t="shared" si="4"/>
        <v>43.19526627218935</v>
      </c>
    </row>
    <row r="293" spans="1:5" ht="16.5" customHeight="1">
      <c r="A293" s="121">
        <v>204</v>
      </c>
      <c r="B293" s="86" t="s">
        <v>296</v>
      </c>
      <c r="C293" s="132">
        <f>SUM(C294,C297,C308,C315,C323,C332,C346,C356,C366,C374,C380)</f>
        <v>74986</v>
      </c>
      <c r="D293" s="105">
        <v>54628</v>
      </c>
      <c r="E293" s="149">
        <f t="shared" si="4"/>
        <v>137.26660320714652</v>
      </c>
    </row>
    <row r="294" spans="1:5" ht="16.5" customHeight="1">
      <c r="A294" s="121">
        <v>20401</v>
      </c>
      <c r="B294" s="86" t="s">
        <v>297</v>
      </c>
      <c r="C294" s="132">
        <f>SUM(C295:C296)</f>
        <v>0</v>
      </c>
      <c r="D294" s="105">
        <v>266</v>
      </c>
      <c r="E294" s="149">
        <f t="shared" si="4"/>
        <v>0</v>
      </c>
    </row>
    <row r="295" spans="1:5" ht="16.5" customHeight="1">
      <c r="A295" s="121">
        <v>2040101</v>
      </c>
      <c r="B295" s="121" t="s">
        <v>298</v>
      </c>
      <c r="C295" s="132">
        <v>0</v>
      </c>
      <c r="D295" s="105">
        <v>266</v>
      </c>
      <c r="E295" s="149">
        <f t="shared" si="4"/>
        <v>0</v>
      </c>
    </row>
    <row r="296" spans="1:5" ht="16.5" customHeight="1">
      <c r="A296" s="121">
        <v>2040199</v>
      </c>
      <c r="B296" s="121" t="s">
        <v>299</v>
      </c>
      <c r="C296" s="132">
        <v>0</v>
      </c>
      <c r="D296" s="105">
        <v>0</v>
      </c>
      <c r="E296" s="149" t="e">
        <f t="shared" si="4"/>
        <v>#DIV/0!</v>
      </c>
    </row>
    <row r="297" spans="1:5" ht="16.5" customHeight="1">
      <c r="A297" s="121">
        <v>20402</v>
      </c>
      <c r="B297" s="86" t="s">
        <v>300</v>
      </c>
      <c r="C297" s="132">
        <f>SUM(C298:C307)</f>
        <v>66186</v>
      </c>
      <c r="D297" s="105">
        <v>48360</v>
      </c>
      <c r="E297" s="149">
        <f t="shared" si="4"/>
        <v>136.86104218362283</v>
      </c>
    </row>
    <row r="298" spans="1:5" ht="16.5" customHeight="1">
      <c r="A298" s="121">
        <v>2040201</v>
      </c>
      <c r="B298" s="121" t="s">
        <v>119</v>
      </c>
      <c r="C298" s="132">
        <v>41431</v>
      </c>
      <c r="D298" s="105">
        <v>21912</v>
      </c>
      <c r="E298" s="149">
        <f t="shared" si="4"/>
        <v>189.0790434465133</v>
      </c>
    </row>
    <row r="299" spans="1:5" ht="16.5" customHeight="1">
      <c r="A299" s="121">
        <v>2040202</v>
      </c>
      <c r="B299" s="121" t="s">
        <v>120</v>
      </c>
      <c r="C299" s="132">
        <v>201</v>
      </c>
      <c r="D299" s="105">
        <v>1332</v>
      </c>
      <c r="E299" s="149">
        <f t="shared" si="4"/>
        <v>15.090090090090092</v>
      </c>
    </row>
    <row r="300" spans="1:5" ht="16.5" customHeight="1">
      <c r="A300" s="121">
        <v>2040203</v>
      </c>
      <c r="B300" s="121" t="s">
        <v>121</v>
      </c>
      <c r="C300" s="132">
        <v>0</v>
      </c>
      <c r="D300" s="105">
        <v>0</v>
      </c>
      <c r="E300" s="149" t="e">
        <f t="shared" si="4"/>
        <v>#DIV/0!</v>
      </c>
    </row>
    <row r="301" spans="1:5" ht="16.5" customHeight="1">
      <c r="A301" s="121">
        <v>2040219</v>
      </c>
      <c r="B301" s="121" t="s">
        <v>160</v>
      </c>
      <c r="C301" s="132">
        <v>3350</v>
      </c>
      <c r="D301" s="105">
        <v>3657</v>
      </c>
      <c r="E301" s="149">
        <f t="shared" si="4"/>
        <v>91.6051408258135</v>
      </c>
    </row>
    <row r="302" spans="1:5" ht="16.5" customHeight="1">
      <c r="A302" s="121">
        <v>2040220</v>
      </c>
      <c r="B302" s="121" t="s">
        <v>301</v>
      </c>
      <c r="C302" s="132">
        <v>4307</v>
      </c>
      <c r="D302" s="105">
        <v>3314</v>
      </c>
      <c r="E302" s="149">
        <f t="shared" si="4"/>
        <v>129.963789981895</v>
      </c>
    </row>
    <row r="303" spans="1:5" ht="16.5" customHeight="1">
      <c r="A303" s="121">
        <v>2040221</v>
      </c>
      <c r="B303" s="121" t="s">
        <v>302</v>
      </c>
      <c r="C303" s="132">
        <v>12842</v>
      </c>
      <c r="D303" s="105">
        <v>10366</v>
      </c>
      <c r="E303" s="149">
        <f t="shared" si="4"/>
        <v>123.8857804360409</v>
      </c>
    </row>
    <row r="304" spans="1:5" ht="16.5" customHeight="1">
      <c r="A304" s="121">
        <v>2040222</v>
      </c>
      <c r="B304" s="121" t="s">
        <v>303</v>
      </c>
      <c r="C304" s="132">
        <v>0</v>
      </c>
      <c r="D304" s="105">
        <v>0</v>
      </c>
      <c r="E304" s="149" t="e">
        <f t="shared" si="4"/>
        <v>#DIV/0!</v>
      </c>
    </row>
    <row r="305" spans="1:5" ht="16.5" customHeight="1">
      <c r="A305" s="121">
        <v>2040223</v>
      </c>
      <c r="B305" s="121" t="s">
        <v>304</v>
      </c>
      <c r="C305" s="132">
        <v>0</v>
      </c>
      <c r="D305" s="105">
        <v>0</v>
      </c>
      <c r="E305" s="149" t="e">
        <f t="shared" si="4"/>
        <v>#DIV/0!</v>
      </c>
    </row>
    <row r="306" spans="1:5" ht="16.5" customHeight="1">
      <c r="A306" s="121">
        <v>2040250</v>
      </c>
      <c r="B306" s="121" t="s">
        <v>128</v>
      </c>
      <c r="C306" s="132">
        <v>0</v>
      </c>
      <c r="D306" s="105">
        <v>0</v>
      </c>
      <c r="E306" s="149" t="e">
        <f t="shared" si="4"/>
        <v>#DIV/0!</v>
      </c>
    </row>
    <row r="307" spans="1:5" ht="16.5" customHeight="1">
      <c r="A307" s="121">
        <v>2040299</v>
      </c>
      <c r="B307" s="121" t="s">
        <v>305</v>
      </c>
      <c r="C307" s="132">
        <v>4055</v>
      </c>
      <c r="D307" s="105">
        <v>7779</v>
      </c>
      <c r="E307" s="149">
        <f t="shared" si="4"/>
        <v>52.12752281784291</v>
      </c>
    </row>
    <row r="308" spans="1:5" ht="16.5" customHeight="1">
      <c r="A308" s="121">
        <v>20403</v>
      </c>
      <c r="B308" s="86" t="s">
        <v>306</v>
      </c>
      <c r="C308" s="132">
        <f>SUM(C309:C314)</f>
        <v>768</v>
      </c>
      <c r="D308" s="105">
        <v>613</v>
      </c>
      <c r="E308" s="149">
        <f t="shared" si="4"/>
        <v>125.28548123980423</v>
      </c>
    </row>
    <row r="309" spans="1:5" ht="16.5" customHeight="1">
      <c r="A309" s="121">
        <v>2040301</v>
      </c>
      <c r="B309" s="121" t="s">
        <v>119</v>
      </c>
      <c r="C309" s="132">
        <v>0</v>
      </c>
      <c r="D309" s="105">
        <v>15</v>
      </c>
      <c r="E309" s="149">
        <f t="shared" si="4"/>
        <v>0</v>
      </c>
    </row>
    <row r="310" spans="1:5" ht="16.5" customHeight="1">
      <c r="A310" s="121">
        <v>2040302</v>
      </c>
      <c r="B310" s="121" t="s">
        <v>120</v>
      </c>
      <c r="C310" s="132">
        <v>360</v>
      </c>
      <c r="D310" s="105">
        <v>0</v>
      </c>
      <c r="E310" s="149" t="e">
        <f t="shared" si="4"/>
        <v>#DIV/0!</v>
      </c>
    </row>
    <row r="311" spans="1:5" ht="16.5" customHeight="1">
      <c r="A311" s="121">
        <v>2040303</v>
      </c>
      <c r="B311" s="121" t="s">
        <v>121</v>
      </c>
      <c r="C311" s="132">
        <v>0</v>
      </c>
      <c r="D311" s="105">
        <v>0</v>
      </c>
      <c r="E311" s="149" t="e">
        <f t="shared" si="4"/>
        <v>#DIV/0!</v>
      </c>
    </row>
    <row r="312" spans="1:5" ht="16.5" customHeight="1">
      <c r="A312" s="121">
        <v>2040304</v>
      </c>
      <c r="B312" s="121" t="s">
        <v>307</v>
      </c>
      <c r="C312" s="132">
        <v>0</v>
      </c>
      <c r="D312" s="105">
        <v>540</v>
      </c>
      <c r="E312" s="149">
        <f t="shared" si="4"/>
        <v>0</v>
      </c>
    </row>
    <row r="313" spans="1:5" ht="16.5" customHeight="1">
      <c r="A313" s="121">
        <v>2040350</v>
      </c>
      <c r="B313" s="121" t="s">
        <v>128</v>
      </c>
      <c r="C313" s="132">
        <v>0</v>
      </c>
      <c r="D313" s="105">
        <v>0</v>
      </c>
      <c r="E313" s="149" t="e">
        <f t="shared" si="4"/>
        <v>#DIV/0!</v>
      </c>
    </row>
    <row r="314" spans="1:5" ht="16.5" customHeight="1">
      <c r="A314" s="121">
        <v>2040399</v>
      </c>
      <c r="B314" s="121" t="s">
        <v>308</v>
      </c>
      <c r="C314" s="132">
        <v>408</v>
      </c>
      <c r="D314" s="105">
        <v>58</v>
      </c>
      <c r="E314" s="149">
        <f t="shared" si="4"/>
        <v>703.448275862069</v>
      </c>
    </row>
    <row r="315" spans="1:5" ht="16.5" customHeight="1">
      <c r="A315" s="121">
        <v>20404</v>
      </c>
      <c r="B315" s="86" t="s">
        <v>309</v>
      </c>
      <c r="C315" s="132">
        <f>SUM(C316:C322)</f>
        <v>1098</v>
      </c>
      <c r="D315" s="105">
        <v>481</v>
      </c>
      <c r="E315" s="149">
        <f t="shared" si="4"/>
        <v>228.2744282744283</v>
      </c>
    </row>
    <row r="316" spans="1:5" ht="16.5" customHeight="1">
      <c r="A316" s="121">
        <v>2040401</v>
      </c>
      <c r="B316" s="121" t="s">
        <v>119</v>
      </c>
      <c r="C316" s="132">
        <v>500</v>
      </c>
      <c r="D316" s="105">
        <v>12</v>
      </c>
      <c r="E316" s="149">
        <f t="shared" si="4"/>
        <v>4166.666666666666</v>
      </c>
    </row>
    <row r="317" spans="1:5" ht="16.5" customHeight="1">
      <c r="A317" s="121">
        <v>2040402</v>
      </c>
      <c r="B317" s="121" t="s">
        <v>120</v>
      </c>
      <c r="C317" s="132">
        <v>151</v>
      </c>
      <c r="D317" s="105">
        <v>0</v>
      </c>
      <c r="E317" s="149" t="e">
        <f t="shared" si="4"/>
        <v>#DIV/0!</v>
      </c>
    </row>
    <row r="318" spans="1:5" ht="16.5" customHeight="1">
      <c r="A318" s="121">
        <v>2040403</v>
      </c>
      <c r="B318" s="121" t="s">
        <v>121</v>
      </c>
      <c r="C318" s="132">
        <v>0</v>
      </c>
      <c r="D318" s="105">
        <v>0</v>
      </c>
      <c r="E318" s="149" t="e">
        <f t="shared" si="4"/>
        <v>#DIV/0!</v>
      </c>
    </row>
    <row r="319" spans="1:5" ht="16.5" customHeight="1">
      <c r="A319" s="121">
        <v>2040409</v>
      </c>
      <c r="B319" s="121" t="s">
        <v>310</v>
      </c>
      <c r="C319" s="132">
        <v>0</v>
      </c>
      <c r="D319" s="105">
        <v>0</v>
      </c>
      <c r="E319" s="149" t="e">
        <f t="shared" si="4"/>
        <v>#DIV/0!</v>
      </c>
    </row>
    <row r="320" spans="1:5" ht="16.5" customHeight="1">
      <c r="A320" s="121">
        <v>2040410</v>
      </c>
      <c r="B320" s="121" t="s">
        <v>311</v>
      </c>
      <c r="C320" s="132">
        <v>0</v>
      </c>
      <c r="D320" s="105">
        <v>0</v>
      </c>
      <c r="E320" s="149" t="e">
        <f t="shared" si="4"/>
        <v>#DIV/0!</v>
      </c>
    </row>
    <row r="321" spans="1:5" ht="16.5" customHeight="1">
      <c r="A321" s="121">
        <v>2040450</v>
      </c>
      <c r="B321" s="121" t="s">
        <v>128</v>
      </c>
      <c r="C321" s="132">
        <v>0</v>
      </c>
      <c r="D321" s="105">
        <v>0</v>
      </c>
      <c r="E321" s="149" t="e">
        <f t="shared" si="4"/>
        <v>#DIV/0!</v>
      </c>
    </row>
    <row r="322" spans="1:5" ht="16.5" customHeight="1">
      <c r="A322" s="121">
        <v>2040499</v>
      </c>
      <c r="B322" s="121" t="s">
        <v>312</v>
      </c>
      <c r="C322" s="132">
        <v>447</v>
      </c>
      <c r="D322" s="105">
        <v>469</v>
      </c>
      <c r="E322" s="149">
        <f t="shared" si="4"/>
        <v>95.3091684434968</v>
      </c>
    </row>
    <row r="323" spans="1:5" ht="16.5" customHeight="1">
      <c r="A323" s="121">
        <v>20405</v>
      </c>
      <c r="B323" s="86" t="s">
        <v>313</v>
      </c>
      <c r="C323" s="132">
        <f>SUM(C324:C331)</f>
        <v>802</v>
      </c>
      <c r="D323" s="105">
        <v>560</v>
      </c>
      <c r="E323" s="149">
        <f t="shared" si="4"/>
        <v>143.21428571428572</v>
      </c>
    </row>
    <row r="324" spans="1:5" ht="16.5" customHeight="1">
      <c r="A324" s="121">
        <v>2040501</v>
      </c>
      <c r="B324" s="121" t="s">
        <v>119</v>
      </c>
      <c r="C324" s="132">
        <v>568</v>
      </c>
      <c r="D324" s="105">
        <v>375</v>
      </c>
      <c r="E324" s="149">
        <f t="shared" si="4"/>
        <v>151.46666666666667</v>
      </c>
    </row>
    <row r="325" spans="1:5" ht="16.5" customHeight="1">
      <c r="A325" s="121">
        <v>2040502</v>
      </c>
      <c r="B325" s="121" t="s">
        <v>120</v>
      </c>
      <c r="C325" s="132">
        <v>47</v>
      </c>
      <c r="D325" s="105">
        <v>0</v>
      </c>
      <c r="E325" s="149" t="e">
        <f t="shared" si="4"/>
        <v>#DIV/0!</v>
      </c>
    </row>
    <row r="326" spans="1:5" ht="16.5" customHeight="1">
      <c r="A326" s="121">
        <v>2040503</v>
      </c>
      <c r="B326" s="121" t="s">
        <v>121</v>
      </c>
      <c r="C326" s="132">
        <v>0</v>
      </c>
      <c r="D326" s="105">
        <v>0</v>
      </c>
      <c r="E326" s="149" t="e">
        <f aca="true" t="shared" si="5" ref="E326:E389">C326/D326*100</f>
        <v>#DIV/0!</v>
      </c>
    </row>
    <row r="327" spans="1:5" ht="16.5" customHeight="1">
      <c r="A327" s="121">
        <v>2040504</v>
      </c>
      <c r="B327" s="121" t="s">
        <v>314</v>
      </c>
      <c r="C327" s="132">
        <v>0</v>
      </c>
      <c r="D327" s="105">
        <v>0</v>
      </c>
      <c r="E327" s="149" t="e">
        <f t="shared" si="5"/>
        <v>#DIV/0!</v>
      </c>
    </row>
    <row r="328" spans="1:5" ht="16.5" customHeight="1">
      <c r="A328" s="121">
        <v>2040505</v>
      </c>
      <c r="B328" s="121" t="s">
        <v>315</v>
      </c>
      <c r="C328" s="132">
        <v>0</v>
      </c>
      <c r="D328" s="105">
        <v>0</v>
      </c>
      <c r="E328" s="149" t="e">
        <f t="shared" si="5"/>
        <v>#DIV/0!</v>
      </c>
    </row>
    <row r="329" spans="1:5" ht="16.5" customHeight="1">
      <c r="A329" s="121">
        <v>2040506</v>
      </c>
      <c r="B329" s="121" t="s">
        <v>316</v>
      </c>
      <c r="C329" s="132">
        <v>0</v>
      </c>
      <c r="D329" s="105">
        <v>0</v>
      </c>
      <c r="E329" s="149" t="e">
        <f t="shared" si="5"/>
        <v>#DIV/0!</v>
      </c>
    </row>
    <row r="330" spans="1:5" ht="16.5" customHeight="1">
      <c r="A330" s="121">
        <v>2040550</v>
      </c>
      <c r="B330" s="121" t="s">
        <v>128</v>
      </c>
      <c r="C330" s="132">
        <v>0</v>
      </c>
      <c r="D330" s="105">
        <v>0</v>
      </c>
      <c r="E330" s="149" t="e">
        <f t="shared" si="5"/>
        <v>#DIV/0!</v>
      </c>
    </row>
    <row r="331" spans="1:5" ht="16.5" customHeight="1">
      <c r="A331" s="121">
        <v>2040599</v>
      </c>
      <c r="B331" s="121" t="s">
        <v>317</v>
      </c>
      <c r="C331" s="132">
        <v>187</v>
      </c>
      <c r="D331" s="105">
        <v>185</v>
      </c>
      <c r="E331" s="149">
        <f t="shared" si="5"/>
        <v>101.08108108108107</v>
      </c>
    </row>
    <row r="332" spans="1:5" ht="16.5" customHeight="1">
      <c r="A332" s="121">
        <v>20406</v>
      </c>
      <c r="B332" s="86" t="s">
        <v>318</v>
      </c>
      <c r="C332" s="132">
        <f>SUM(C333:C345)</f>
        <v>2239</v>
      </c>
      <c r="D332" s="105">
        <v>1758</v>
      </c>
      <c r="E332" s="149">
        <f t="shared" si="5"/>
        <v>127.36063708759954</v>
      </c>
    </row>
    <row r="333" spans="1:5" ht="16.5" customHeight="1">
      <c r="A333" s="121">
        <v>2040601</v>
      </c>
      <c r="B333" s="121" t="s">
        <v>119</v>
      </c>
      <c r="C333" s="132">
        <v>1358</v>
      </c>
      <c r="D333" s="105">
        <v>1166</v>
      </c>
      <c r="E333" s="149">
        <f t="shared" si="5"/>
        <v>116.46655231560892</v>
      </c>
    </row>
    <row r="334" spans="1:5" ht="16.5" customHeight="1">
      <c r="A334" s="121">
        <v>2040602</v>
      </c>
      <c r="B334" s="121" t="s">
        <v>120</v>
      </c>
      <c r="C334" s="132">
        <v>38</v>
      </c>
      <c r="D334" s="105">
        <v>45</v>
      </c>
      <c r="E334" s="149">
        <f t="shared" si="5"/>
        <v>84.44444444444444</v>
      </c>
    </row>
    <row r="335" spans="1:5" ht="16.5" customHeight="1">
      <c r="A335" s="121">
        <v>2040603</v>
      </c>
      <c r="B335" s="121" t="s">
        <v>121</v>
      </c>
      <c r="C335" s="132">
        <v>0</v>
      </c>
      <c r="D335" s="105">
        <v>0</v>
      </c>
      <c r="E335" s="149" t="e">
        <f t="shared" si="5"/>
        <v>#DIV/0!</v>
      </c>
    </row>
    <row r="336" spans="1:5" ht="16.5" customHeight="1">
      <c r="A336" s="121">
        <v>2040604</v>
      </c>
      <c r="B336" s="121" t="s">
        <v>319</v>
      </c>
      <c r="C336" s="132">
        <v>0</v>
      </c>
      <c r="D336" s="105">
        <v>0</v>
      </c>
      <c r="E336" s="149" t="e">
        <f t="shared" si="5"/>
        <v>#DIV/0!</v>
      </c>
    </row>
    <row r="337" spans="1:5" ht="16.5" customHeight="1">
      <c r="A337" s="121">
        <v>2040605</v>
      </c>
      <c r="B337" s="121" t="s">
        <v>320</v>
      </c>
      <c r="C337" s="132">
        <v>171</v>
      </c>
      <c r="D337" s="105">
        <v>93</v>
      </c>
      <c r="E337" s="149">
        <f t="shared" si="5"/>
        <v>183.8709677419355</v>
      </c>
    </row>
    <row r="338" spans="1:5" ht="16.5" customHeight="1">
      <c r="A338" s="121">
        <v>2040606</v>
      </c>
      <c r="B338" s="121" t="s">
        <v>321</v>
      </c>
      <c r="C338" s="132">
        <v>0</v>
      </c>
      <c r="D338" s="105">
        <v>0</v>
      </c>
      <c r="E338" s="149" t="e">
        <f t="shared" si="5"/>
        <v>#DIV/0!</v>
      </c>
    </row>
    <row r="339" spans="1:5" ht="16.5" customHeight="1">
      <c r="A339" s="121">
        <v>2040607</v>
      </c>
      <c r="B339" s="121" t="s">
        <v>322</v>
      </c>
      <c r="C339" s="132">
        <v>224</v>
      </c>
      <c r="D339" s="105">
        <v>192</v>
      </c>
      <c r="E339" s="149">
        <f t="shared" si="5"/>
        <v>116.66666666666667</v>
      </c>
    </row>
    <row r="340" spans="1:5" ht="16.5" customHeight="1">
      <c r="A340" s="121">
        <v>2040608</v>
      </c>
      <c r="B340" s="121" t="s">
        <v>323</v>
      </c>
      <c r="C340" s="132">
        <v>0</v>
      </c>
      <c r="D340" s="105">
        <v>0</v>
      </c>
      <c r="E340" s="149" t="e">
        <f t="shared" si="5"/>
        <v>#DIV/0!</v>
      </c>
    </row>
    <row r="341" spans="1:5" ht="16.5" customHeight="1">
      <c r="A341" s="121">
        <v>2040610</v>
      </c>
      <c r="B341" s="121" t="s">
        <v>324</v>
      </c>
      <c r="C341" s="132">
        <v>0</v>
      </c>
      <c r="D341" s="105">
        <v>0</v>
      </c>
      <c r="E341" s="149" t="e">
        <f t="shared" si="5"/>
        <v>#DIV/0!</v>
      </c>
    </row>
    <row r="342" spans="1:5" ht="16.5" customHeight="1">
      <c r="A342" s="121">
        <v>2040612</v>
      </c>
      <c r="B342" s="121" t="s">
        <v>325</v>
      </c>
      <c r="C342" s="132">
        <v>0</v>
      </c>
      <c r="D342" s="105">
        <v>0</v>
      </c>
      <c r="E342" s="149" t="e">
        <f t="shared" si="5"/>
        <v>#DIV/0!</v>
      </c>
    </row>
    <row r="343" spans="1:5" ht="16.5" customHeight="1">
      <c r="A343" s="121">
        <v>2040613</v>
      </c>
      <c r="B343" s="121" t="s">
        <v>160</v>
      </c>
      <c r="C343" s="132">
        <v>0</v>
      </c>
      <c r="D343" s="105">
        <v>0</v>
      </c>
      <c r="E343" s="149" t="e">
        <f t="shared" si="5"/>
        <v>#DIV/0!</v>
      </c>
    </row>
    <row r="344" spans="1:5" ht="16.5" customHeight="1">
      <c r="A344" s="121">
        <v>2040650</v>
      </c>
      <c r="B344" s="121" t="s">
        <v>128</v>
      </c>
      <c r="C344" s="132">
        <v>2</v>
      </c>
      <c r="D344" s="105">
        <v>18</v>
      </c>
      <c r="E344" s="149">
        <f t="shared" si="5"/>
        <v>11.11111111111111</v>
      </c>
    </row>
    <row r="345" spans="1:5" ht="16.5" customHeight="1">
      <c r="A345" s="121">
        <v>2040699</v>
      </c>
      <c r="B345" s="121" t="s">
        <v>326</v>
      </c>
      <c r="C345" s="132">
        <v>446</v>
      </c>
      <c r="D345" s="105">
        <v>244</v>
      </c>
      <c r="E345" s="149">
        <f t="shared" si="5"/>
        <v>182.78688524590163</v>
      </c>
    </row>
    <row r="346" spans="1:5" ht="16.5" customHeight="1">
      <c r="A346" s="121">
        <v>20407</v>
      </c>
      <c r="B346" s="86" t="s">
        <v>327</v>
      </c>
      <c r="C346" s="132">
        <f>SUM(C347:C355)</f>
        <v>0</v>
      </c>
      <c r="D346" s="105">
        <v>0</v>
      </c>
      <c r="E346" s="149" t="e">
        <f t="shared" si="5"/>
        <v>#DIV/0!</v>
      </c>
    </row>
    <row r="347" spans="1:5" ht="16.5" customHeight="1">
      <c r="A347" s="121">
        <v>2040701</v>
      </c>
      <c r="B347" s="121" t="s">
        <v>119</v>
      </c>
      <c r="C347" s="132">
        <v>0</v>
      </c>
      <c r="D347" s="105">
        <v>0</v>
      </c>
      <c r="E347" s="149" t="e">
        <f t="shared" si="5"/>
        <v>#DIV/0!</v>
      </c>
    </row>
    <row r="348" spans="1:5" ht="16.5" customHeight="1">
      <c r="A348" s="121">
        <v>2040702</v>
      </c>
      <c r="B348" s="121" t="s">
        <v>120</v>
      </c>
      <c r="C348" s="132">
        <v>0</v>
      </c>
      <c r="D348" s="105">
        <v>0</v>
      </c>
      <c r="E348" s="149" t="e">
        <f t="shared" si="5"/>
        <v>#DIV/0!</v>
      </c>
    </row>
    <row r="349" spans="1:5" ht="16.5" customHeight="1">
      <c r="A349" s="121">
        <v>2040703</v>
      </c>
      <c r="B349" s="121" t="s">
        <v>121</v>
      </c>
      <c r="C349" s="132">
        <v>0</v>
      </c>
      <c r="D349" s="105">
        <v>0</v>
      </c>
      <c r="E349" s="149" t="e">
        <f t="shared" si="5"/>
        <v>#DIV/0!</v>
      </c>
    </row>
    <row r="350" spans="1:5" ht="16.5" customHeight="1">
      <c r="A350" s="121">
        <v>2040704</v>
      </c>
      <c r="B350" s="121" t="s">
        <v>328</v>
      </c>
      <c r="C350" s="132">
        <v>0</v>
      </c>
      <c r="D350" s="105">
        <v>0</v>
      </c>
      <c r="E350" s="149" t="e">
        <f t="shared" si="5"/>
        <v>#DIV/0!</v>
      </c>
    </row>
    <row r="351" spans="1:5" ht="16.5" customHeight="1">
      <c r="A351" s="121">
        <v>2040705</v>
      </c>
      <c r="B351" s="121" t="s">
        <v>329</v>
      </c>
      <c r="C351" s="132">
        <v>0</v>
      </c>
      <c r="D351" s="105">
        <v>0</v>
      </c>
      <c r="E351" s="149" t="e">
        <f t="shared" si="5"/>
        <v>#DIV/0!</v>
      </c>
    </row>
    <row r="352" spans="1:5" ht="16.5" customHeight="1">
      <c r="A352" s="121">
        <v>2040706</v>
      </c>
      <c r="B352" s="121" t="s">
        <v>330</v>
      </c>
      <c r="C352" s="132">
        <v>0</v>
      </c>
      <c r="D352" s="105">
        <v>0</v>
      </c>
      <c r="E352" s="149" t="e">
        <f t="shared" si="5"/>
        <v>#DIV/0!</v>
      </c>
    </row>
    <row r="353" spans="1:5" ht="16.5" customHeight="1">
      <c r="A353" s="121">
        <v>2040707</v>
      </c>
      <c r="B353" s="121" t="s">
        <v>160</v>
      </c>
      <c r="C353" s="132">
        <v>0</v>
      </c>
      <c r="D353" s="105">
        <v>0</v>
      </c>
      <c r="E353" s="149" t="e">
        <f t="shared" si="5"/>
        <v>#DIV/0!</v>
      </c>
    </row>
    <row r="354" spans="1:5" ht="16.5" customHeight="1">
      <c r="A354" s="121">
        <v>2040750</v>
      </c>
      <c r="B354" s="121" t="s">
        <v>128</v>
      </c>
      <c r="C354" s="132">
        <v>0</v>
      </c>
      <c r="D354" s="105">
        <v>0</v>
      </c>
      <c r="E354" s="149" t="e">
        <f t="shared" si="5"/>
        <v>#DIV/0!</v>
      </c>
    </row>
    <row r="355" spans="1:5" ht="16.5" customHeight="1">
      <c r="A355" s="121">
        <v>2040799</v>
      </c>
      <c r="B355" s="121" t="s">
        <v>331</v>
      </c>
      <c r="C355" s="132">
        <v>0</v>
      </c>
      <c r="D355" s="105">
        <v>0</v>
      </c>
      <c r="E355" s="149" t="e">
        <f t="shared" si="5"/>
        <v>#DIV/0!</v>
      </c>
    </row>
    <row r="356" spans="1:5" ht="16.5" customHeight="1">
      <c r="A356" s="121">
        <v>20408</v>
      </c>
      <c r="B356" s="86" t="s">
        <v>332</v>
      </c>
      <c r="C356" s="132">
        <f>SUM(C357:C365)</f>
        <v>3424</v>
      </c>
      <c r="D356" s="105">
        <v>2328</v>
      </c>
      <c r="E356" s="149">
        <f t="shared" si="5"/>
        <v>147.0790378006873</v>
      </c>
    </row>
    <row r="357" spans="1:5" ht="16.5" customHeight="1">
      <c r="A357" s="121">
        <v>2040801</v>
      </c>
      <c r="B357" s="121" t="s">
        <v>119</v>
      </c>
      <c r="C357" s="132">
        <v>1990</v>
      </c>
      <c r="D357" s="105">
        <v>1858</v>
      </c>
      <c r="E357" s="149">
        <f t="shared" si="5"/>
        <v>107.10441334768568</v>
      </c>
    </row>
    <row r="358" spans="1:5" ht="16.5" customHeight="1">
      <c r="A358" s="121">
        <v>2040802</v>
      </c>
      <c r="B358" s="121" t="s">
        <v>120</v>
      </c>
      <c r="C358" s="132">
        <v>0</v>
      </c>
      <c r="D358" s="105">
        <v>0</v>
      </c>
      <c r="E358" s="149" t="e">
        <f t="shared" si="5"/>
        <v>#DIV/0!</v>
      </c>
    </row>
    <row r="359" spans="1:5" ht="16.5" customHeight="1">
      <c r="A359" s="121">
        <v>2040803</v>
      </c>
      <c r="B359" s="121" t="s">
        <v>121</v>
      </c>
      <c r="C359" s="132">
        <v>0</v>
      </c>
      <c r="D359" s="105">
        <v>0</v>
      </c>
      <c r="E359" s="149" t="e">
        <f t="shared" si="5"/>
        <v>#DIV/0!</v>
      </c>
    </row>
    <row r="360" spans="1:5" ht="16.5" customHeight="1">
      <c r="A360" s="121">
        <v>2040804</v>
      </c>
      <c r="B360" s="121" t="s">
        <v>333</v>
      </c>
      <c r="C360" s="132">
        <v>97</v>
      </c>
      <c r="D360" s="105">
        <v>120</v>
      </c>
      <c r="E360" s="149">
        <f t="shared" si="5"/>
        <v>80.83333333333333</v>
      </c>
    </row>
    <row r="361" spans="1:5" ht="16.5" customHeight="1">
      <c r="A361" s="121">
        <v>2040805</v>
      </c>
      <c r="B361" s="121" t="s">
        <v>334</v>
      </c>
      <c r="C361" s="132">
        <v>0</v>
      </c>
      <c r="D361" s="105">
        <v>0</v>
      </c>
      <c r="E361" s="149" t="e">
        <f t="shared" si="5"/>
        <v>#DIV/0!</v>
      </c>
    </row>
    <row r="362" spans="1:5" ht="16.5" customHeight="1">
      <c r="A362" s="121">
        <v>2040806</v>
      </c>
      <c r="B362" s="121" t="s">
        <v>335</v>
      </c>
      <c r="C362" s="132">
        <v>621</v>
      </c>
      <c r="D362" s="105">
        <v>247</v>
      </c>
      <c r="E362" s="149">
        <f t="shared" si="5"/>
        <v>251.41700404858298</v>
      </c>
    </row>
    <row r="363" spans="1:5" ht="16.5" customHeight="1">
      <c r="A363" s="121">
        <v>2040807</v>
      </c>
      <c r="B363" s="121" t="s">
        <v>160</v>
      </c>
      <c r="C363" s="132">
        <v>690</v>
      </c>
      <c r="D363" s="105">
        <v>0</v>
      </c>
      <c r="E363" s="149" t="e">
        <f t="shared" si="5"/>
        <v>#DIV/0!</v>
      </c>
    </row>
    <row r="364" spans="1:5" ht="16.5" customHeight="1">
      <c r="A364" s="121">
        <v>2040850</v>
      </c>
      <c r="B364" s="121" t="s">
        <v>128</v>
      </c>
      <c r="C364" s="132">
        <v>0</v>
      </c>
      <c r="D364" s="105">
        <v>0</v>
      </c>
      <c r="E364" s="149" t="e">
        <f t="shared" si="5"/>
        <v>#DIV/0!</v>
      </c>
    </row>
    <row r="365" spans="1:5" ht="16.5" customHeight="1">
      <c r="A365" s="121">
        <v>2040899</v>
      </c>
      <c r="B365" s="121" t="s">
        <v>336</v>
      </c>
      <c r="C365" s="132">
        <v>26</v>
      </c>
      <c r="D365" s="105">
        <v>103</v>
      </c>
      <c r="E365" s="149">
        <f t="shared" si="5"/>
        <v>25.24271844660194</v>
      </c>
    </row>
    <row r="366" spans="1:5" ht="16.5" customHeight="1">
      <c r="A366" s="153">
        <v>20409</v>
      </c>
      <c r="B366" s="121" t="s">
        <v>337</v>
      </c>
      <c r="C366" s="121"/>
      <c r="D366" s="105">
        <v>0</v>
      </c>
      <c r="E366" s="149" t="e">
        <f t="shared" si="5"/>
        <v>#DIV/0!</v>
      </c>
    </row>
    <row r="367" spans="1:5" ht="16.5" customHeight="1">
      <c r="A367" s="153">
        <v>2040901</v>
      </c>
      <c r="B367" s="121" t="s">
        <v>119</v>
      </c>
      <c r="C367" s="121"/>
      <c r="D367" s="105">
        <v>0</v>
      </c>
      <c r="E367" s="149" t="e">
        <f t="shared" si="5"/>
        <v>#DIV/0!</v>
      </c>
    </row>
    <row r="368" spans="1:5" ht="16.5" customHeight="1">
      <c r="A368" s="153">
        <v>2040902</v>
      </c>
      <c r="B368" s="121" t="s">
        <v>120</v>
      </c>
      <c r="C368" s="121"/>
      <c r="D368" s="105">
        <v>0</v>
      </c>
      <c r="E368" s="149" t="e">
        <f t="shared" si="5"/>
        <v>#DIV/0!</v>
      </c>
    </row>
    <row r="369" spans="1:5" ht="16.5" customHeight="1">
      <c r="A369" s="153">
        <v>2040903</v>
      </c>
      <c r="B369" s="121" t="s">
        <v>121</v>
      </c>
      <c r="C369" s="121"/>
      <c r="D369" s="105">
        <v>0</v>
      </c>
      <c r="E369" s="149" t="e">
        <f t="shared" si="5"/>
        <v>#DIV/0!</v>
      </c>
    </row>
    <row r="370" spans="1:5" ht="16.5" customHeight="1">
      <c r="A370" s="153">
        <v>2040904</v>
      </c>
      <c r="B370" s="121" t="s">
        <v>338</v>
      </c>
      <c r="C370" s="121"/>
      <c r="D370" s="105">
        <v>0</v>
      </c>
      <c r="E370" s="149" t="e">
        <f t="shared" si="5"/>
        <v>#DIV/0!</v>
      </c>
    </row>
    <row r="371" spans="1:5" ht="16.5" customHeight="1">
      <c r="A371" s="153">
        <v>2040905</v>
      </c>
      <c r="B371" s="121" t="s">
        <v>339</v>
      </c>
      <c r="C371" s="121"/>
      <c r="D371" s="105">
        <v>0</v>
      </c>
      <c r="E371" s="149" t="e">
        <f t="shared" si="5"/>
        <v>#DIV/0!</v>
      </c>
    </row>
    <row r="372" spans="1:5" ht="16.5" customHeight="1">
      <c r="A372" s="153">
        <v>2040950</v>
      </c>
      <c r="B372" s="121" t="s">
        <v>128</v>
      </c>
      <c r="C372" s="121"/>
      <c r="D372" s="105">
        <v>0</v>
      </c>
      <c r="E372" s="149" t="e">
        <f t="shared" si="5"/>
        <v>#DIV/0!</v>
      </c>
    </row>
    <row r="373" spans="1:5" ht="16.5" customHeight="1">
      <c r="A373" s="153">
        <v>2040999</v>
      </c>
      <c r="B373" s="121" t="s">
        <v>340</v>
      </c>
      <c r="C373" s="121"/>
      <c r="D373" s="105">
        <v>0</v>
      </c>
      <c r="E373" s="149" t="e">
        <f t="shared" si="5"/>
        <v>#DIV/0!</v>
      </c>
    </row>
    <row r="374" spans="1:5" ht="16.5" customHeight="1">
      <c r="A374" s="153">
        <v>20410</v>
      </c>
      <c r="B374" s="121" t="s">
        <v>341</v>
      </c>
      <c r="C374" s="121"/>
      <c r="D374" s="105">
        <v>0</v>
      </c>
      <c r="E374" s="149" t="e">
        <f t="shared" si="5"/>
        <v>#DIV/0!</v>
      </c>
    </row>
    <row r="375" spans="1:5" ht="16.5" customHeight="1">
      <c r="A375" s="153">
        <v>2041001</v>
      </c>
      <c r="B375" s="121" t="s">
        <v>119</v>
      </c>
      <c r="C375" s="121"/>
      <c r="D375" s="105">
        <v>0</v>
      </c>
      <c r="E375" s="149" t="e">
        <f t="shared" si="5"/>
        <v>#DIV/0!</v>
      </c>
    </row>
    <row r="376" spans="1:5" ht="16.5" customHeight="1">
      <c r="A376" s="153">
        <v>2041002</v>
      </c>
      <c r="B376" s="121" t="s">
        <v>120</v>
      </c>
      <c r="C376" s="121"/>
      <c r="D376" s="105">
        <v>0</v>
      </c>
      <c r="E376" s="149" t="e">
        <f t="shared" si="5"/>
        <v>#DIV/0!</v>
      </c>
    </row>
    <row r="377" spans="1:5" ht="16.5" customHeight="1">
      <c r="A377" s="153">
        <v>2041006</v>
      </c>
      <c r="B377" s="121" t="s">
        <v>160</v>
      </c>
      <c r="C377" s="121"/>
      <c r="D377" s="105">
        <v>0</v>
      </c>
      <c r="E377" s="149" t="e">
        <f t="shared" si="5"/>
        <v>#DIV/0!</v>
      </c>
    </row>
    <row r="378" spans="1:5" ht="16.5" customHeight="1">
      <c r="A378" s="153">
        <v>2041007</v>
      </c>
      <c r="B378" s="121" t="s">
        <v>342</v>
      </c>
      <c r="C378" s="121"/>
      <c r="D378" s="105">
        <v>0</v>
      </c>
      <c r="E378" s="149" t="e">
        <f t="shared" si="5"/>
        <v>#DIV/0!</v>
      </c>
    </row>
    <row r="379" spans="1:5" ht="16.5" customHeight="1">
      <c r="A379" s="153">
        <v>2041099</v>
      </c>
      <c r="B379" s="121" t="s">
        <v>343</v>
      </c>
      <c r="C379" s="121"/>
      <c r="D379" s="105">
        <v>0</v>
      </c>
      <c r="E379" s="149" t="e">
        <f t="shared" si="5"/>
        <v>#DIV/0!</v>
      </c>
    </row>
    <row r="380" spans="1:5" ht="16.5" customHeight="1">
      <c r="A380" s="121">
        <v>20499</v>
      </c>
      <c r="B380" s="86" t="s">
        <v>344</v>
      </c>
      <c r="C380" s="132">
        <f>SUM(C381:C382)</f>
        <v>469</v>
      </c>
      <c r="D380" s="105">
        <v>262</v>
      </c>
      <c r="E380" s="149">
        <f t="shared" si="5"/>
        <v>179.00763358778627</v>
      </c>
    </row>
    <row r="381" spans="1:5" ht="16.5" customHeight="1">
      <c r="A381" s="121">
        <v>2049902</v>
      </c>
      <c r="B381" s="121" t="s">
        <v>345</v>
      </c>
      <c r="C381" s="132">
        <v>150</v>
      </c>
      <c r="D381" s="105">
        <v>0</v>
      </c>
      <c r="E381" s="149" t="e">
        <f t="shared" si="5"/>
        <v>#DIV/0!</v>
      </c>
    </row>
    <row r="382" spans="1:5" ht="16.5" customHeight="1">
      <c r="A382" s="121">
        <v>2049999</v>
      </c>
      <c r="B382" s="121" t="s">
        <v>346</v>
      </c>
      <c r="C382" s="132">
        <v>319</v>
      </c>
      <c r="D382" s="105">
        <v>262</v>
      </c>
      <c r="E382" s="149">
        <f t="shared" si="5"/>
        <v>121.7557251908397</v>
      </c>
    </row>
    <row r="383" spans="1:5" ht="16.5" customHeight="1">
      <c r="A383" s="121">
        <v>205</v>
      </c>
      <c r="B383" s="86" t="s">
        <v>347</v>
      </c>
      <c r="C383" s="132">
        <f>SUM(C384,C389,C396,C402,C408,C412,C416,C420,C426,C433)</f>
        <v>125633</v>
      </c>
      <c r="D383" s="105">
        <v>86040</v>
      </c>
      <c r="E383" s="149">
        <f t="shared" si="5"/>
        <v>146.01696885169687</v>
      </c>
    </row>
    <row r="384" spans="1:5" ht="16.5" customHeight="1">
      <c r="A384" s="121">
        <v>20501</v>
      </c>
      <c r="B384" s="86" t="s">
        <v>348</v>
      </c>
      <c r="C384" s="132">
        <f>SUM(C385:C388)</f>
        <v>2102</v>
      </c>
      <c r="D384" s="105">
        <v>1917</v>
      </c>
      <c r="E384" s="149">
        <f t="shared" si="5"/>
        <v>109.65049556598852</v>
      </c>
    </row>
    <row r="385" spans="1:5" ht="16.5" customHeight="1">
      <c r="A385" s="121">
        <v>2050101</v>
      </c>
      <c r="B385" s="121" t="s">
        <v>119</v>
      </c>
      <c r="C385" s="132">
        <v>1401</v>
      </c>
      <c r="D385" s="105">
        <v>884</v>
      </c>
      <c r="E385" s="149">
        <f t="shared" si="5"/>
        <v>158.4841628959276</v>
      </c>
    </row>
    <row r="386" spans="1:5" ht="16.5" customHeight="1">
      <c r="A386" s="121">
        <v>2050102</v>
      </c>
      <c r="B386" s="121" t="s">
        <v>120</v>
      </c>
      <c r="C386" s="132">
        <v>0</v>
      </c>
      <c r="D386" s="105">
        <v>0</v>
      </c>
      <c r="E386" s="149" t="e">
        <f t="shared" si="5"/>
        <v>#DIV/0!</v>
      </c>
    </row>
    <row r="387" spans="1:5" ht="16.5" customHeight="1">
      <c r="A387" s="121">
        <v>2050103</v>
      </c>
      <c r="B387" s="121" t="s">
        <v>121</v>
      </c>
      <c r="C387" s="132">
        <v>0</v>
      </c>
      <c r="D387" s="105">
        <v>0</v>
      </c>
      <c r="E387" s="149" t="e">
        <f t="shared" si="5"/>
        <v>#DIV/0!</v>
      </c>
    </row>
    <row r="388" spans="1:5" ht="16.5" customHeight="1">
      <c r="A388" s="121">
        <v>2050199</v>
      </c>
      <c r="B388" s="121" t="s">
        <v>349</v>
      </c>
      <c r="C388" s="132">
        <v>701</v>
      </c>
      <c r="D388" s="105">
        <v>1033</v>
      </c>
      <c r="E388" s="149">
        <f t="shared" si="5"/>
        <v>67.86060019361085</v>
      </c>
    </row>
    <row r="389" spans="1:5" ht="16.5" customHeight="1">
      <c r="A389" s="121">
        <v>20502</v>
      </c>
      <c r="B389" s="86" t="s">
        <v>350</v>
      </c>
      <c r="C389" s="132">
        <f>SUM(C390:C395)</f>
        <v>63289</v>
      </c>
      <c r="D389" s="105">
        <v>41382</v>
      </c>
      <c r="E389" s="149">
        <f t="shared" si="5"/>
        <v>152.9384756657484</v>
      </c>
    </row>
    <row r="390" spans="1:5" ht="16.5" customHeight="1">
      <c r="A390" s="121">
        <v>2050201</v>
      </c>
      <c r="B390" s="121" t="s">
        <v>351</v>
      </c>
      <c r="C390" s="132">
        <v>1495</v>
      </c>
      <c r="D390" s="105">
        <v>1392</v>
      </c>
      <c r="E390" s="149">
        <f aca="true" t="shared" si="6" ref="E390:E453">C390/D390*100</f>
        <v>107.39942528735634</v>
      </c>
    </row>
    <row r="391" spans="1:5" ht="16.5" customHeight="1">
      <c r="A391" s="121">
        <v>2050202</v>
      </c>
      <c r="B391" s="121" t="s">
        <v>352</v>
      </c>
      <c r="C391" s="132">
        <v>6143</v>
      </c>
      <c r="D391" s="105">
        <v>3573</v>
      </c>
      <c r="E391" s="149">
        <f t="shared" si="6"/>
        <v>171.92835152532885</v>
      </c>
    </row>
    <row r="392" spans="1:5" ht="16.5" customHeight="1">
      <c r="A392" s="121">
        <v>2050203</v>
      </c>
      <c r="B392" s="121" t="s">
        <v>353</v>
      </c>
      <c r="C392" s="132">
        <v>22264</v>
      </c>
      <c r="D392" s="105">
        <v>18036</v>
      </c>
      <c r="E392" s="149">
        <f t="shared" si="6"/>
        <v>123.44200487913062</v>
      </c>
    </row>
    <row r="393" spans="1:5" ht="16.5" customHeight="1">
      <c r="A393" s="121">
        <v>2050204</v>
      </c>
      <c r="B393" s="121" t="s">
        <v>354</v>
      </c>
      <c r="C393" s="132">
        <v>29107</v>
      </c>
      <c r="D393" s="105">
        <v>15493</v>
      </c>
      <c r="E393" s="149">
        <f t="shared" si="6"/>
        <v>187.87194216743046</v>
      </c>
    </row>
    <row r="394" spans="1:5" ht="16.5" customHeight="1">
      <c r="A394" s="121">
        <v>2050205</v>
      </c>
      <c r="B394" s="121" t="s">
        <v>355</v>
      </c>
      <c r="C394" s="132">
        <v>1467</v>
      </c>
      <c r="D394" s="105">
        <v>1597</v>
      </c>
      <c r="E394" s="149">
        <f t="shared" si="6"/>
        <v>91.85973700688791</v>
      </c>
    </row>
    <row r="395" spans="1:5" ht="16.5" customHeight="1">
      <c r="A395" s="121">
        <v>2050299</v>
      </c>
      <c r="B395" s="121" t="s">
        <v>356</v>
      </c>
      <c r="C395" s="132">
        <v>2813</v>
      </c>
      <c r="D395" s="105">
        <v>1291</v>
      </c>
      <c r="E395" s="149">
        <f t="shared" si="6"/>
        <v>217.89310611928738</v>
      </c>
    </row>
    <row r="396" spans="1:5" ht="16.5" customHeight="1">
      <c r="A396" s="121">
        <v>20503</v>
      </c>
      <c r="B396" s="86" t="s">
        <v>357</v>
      </c>
      <c r="C396" s="132">
        <f>SUM(C397:C401)</f>
        <v>50613</v>
      </c>
      <c r="D396" s="105">
        <v>33751</v>
      </c>
      <c r="E396" s="149">
        <f t="shared" si="6"/>
        <v>149.96000118515008</v>
      </c>
    </row>
    <row r="397" spans="1:5" ht="16.5" customHeight="1">
      <c r="A397" s="121">
        <v>2050301</v>
      </c>
      <c r="B397" s="121" t="s">
        <v>358</v>
      </c>
      <c r="C397" s="132">
        <v>0</v>
      </c>
      <c r="D397" s="105">
        <v>0</v>
      </c>
      <c r="E397" s="149" t="e">
        <f t="shared" si="6"/>
        <v>#DIV/0!</v>
      </c>
    </row>
    <row r="398" spans="1:5" ht="16.5" customHeight="1">
      <c r="A398" s="121">
        <v>2050302</v>
      </c>
      <c r="B398" s="121" t="s">
        <v>359</v>
      </c>
      <c r="C398" s="132">
        <v>15781</v>
      </c>
      <c r="D398" s="105">
        <v>10380</v>
      </c>
      <c r="E398" s="149">
        <f t="shared" si="6"/>
        <v>152.03275529865127</v>
      </c>
    </row>
    <row r="399" spans="1:5" ht="16.5" customHeight="1">
      <c r="A399" s="121">
        <v>2050303</v>
      </c>
      <c r="B399" s="121" t="s">
        <v>360</v>
      </c>
      <c r="C399" s="132">
        <v>9346</v>
      </c>
      <c r="D399" s="105">
        <v>5235</v>
      </c>
      <c r="E399" s="149">
        <f t="shared" si="6"/>
        <v>178.52913085004775</v>
      </c>
    </row>
    <row r="400" spans="1:5" ht="16.5" customHeight="1">
      <c r="A400" s="121">
        <v>2050305</v>
      </c>
      <c r="B400" s="121" t="s">
        <v>361</v>
      </c>
      <c r="C400" s="132">
        <v>25486</v>
      </c>
      <c r="D400" s="105">
        <v>17572</v>
      </c>
      <c r="E400" s="149">
        <f t="shared" si="6"/>
        <v>145.03755975415433</v>
      </c>
    </row>
    <row r="401" spans="1:5" ht="16.5" customHeight="1">
      <c r="A401" s="121">
        <v>2050399</v>
      </c>
      <c r="B401" s="121" t="s">
        <v>362</v>
      </c>
      <c r="C401" s="132">
        <v>0</v>
      </c>
      <c r="D401" s="105">
        <v>564</v>
      </c>
      <c r="E401" s="149">
        <f t="shared" si="6"/>
        <v>0</v>
      </c>
    </row>
    <row r="402" spans="1:5" ht="16.5" customHeight="1">
      <c r="A402" s="121">
        <v>20504</v>
      </c>
      <c r="B402" s="86" t="s">
        <v>363</v>
      </c>
      <c r="C402" s="132">
        <f>SUM(C403:C407)</f>
        <v>0</v>
      </c>
      <c r="D402" s="105">
        <v>5</v>
      </c>
      <c r="E402" s="149">
        <f t="shared" si="6"/>
        <v>0</v>
      </c>
    </row>
    <row r="403" spans="1:5" ht="16.5" customHeight="1">
      <c r="A403" s="121">
        <v>2050401</v>
      </c>
      <c r="B403" s="121" t="s">
        <v>364</v>
      </c>
      <c r="C403" s="132">
        <v>0</v>
      </c>
      <c r="D403" s="105">
        <v>0</v>
      </c>
      <c r="E403" s="149" t="e">
        <f t="shared" si="6"/>
        <v>#DIV/0!</v>
      </c>
    </row>
    <row r="404" spans="1:5" ht="16.5" customHeight="1">
      <c r="A404" s="121">
        <v>2050402</v>
      </c>
      <c r="B404" s="121" t="s">
        <v>365</v>
      </c>
      <c r="C404" s="132">
        <v>0</v>
      </c>
      <c r="D404" s="105">
        <v>0</v>
      </c>
      <c r="E404" s="149" t="e">
        <f t="shared" si="6"/>
        <v>#DIV/0!</v>
      </c>
    </row>
    <row r="405" spans="1:5" ht="16.5" customHeight="1">
      <c r="A405" s="121">
        <v>2050403</v>
      </c>
      <c r="B405" s="121" t="s">
        <v>366</v>
      </c>
      <c r="C405" s="132">
        <v>0</v>
      </c>
      <c r="D405" s="105">
        <v>0</v>
      </c>
      <c r="E405" s="149" t="e">
        <f t="shared" si="6"/>
        <v>#DIV/0!</v>
      </c>
    </row>
    <row r="406" spans="1:5" ht="16.5" customHeight="1">
      <c r="A406" s="121">
        <v>2050404</v>
      </c>
      <c r="B406" s="121" t="s">
        <v>367</v>
      </c>
      <c r="C406" s="132">
        <v>0</v>
      </c>
      <c r="D406" s="105">
        <v>0</v>
      </c>
      <c r="E406" s="149" t="e">
        <f t="shared" si="6"/>
        <v>#DIV/0!</v>
      </c>
    </row>
    <row r="407" spans="1:5" ht="16.5" customHeight="1">
      <c r="A407" s="121">
        <v>2050499</v>
      </c>
      <c r="B407" s="121" t="s">
        <v>368</v>
      </c>
      <c r="C407" s="132">
        <v>0</v>
      </c>
      <c r="D407" s="105">
        <v>5</v>
      </c>
      <c r="E407" s="149">
        <f t="shared" si="6"/>
        <v>0</v>
      </c>
    </row>
    <row r="408" spans="1:5" ht="16.5" customHeight="1">
      <c r="A408" s="121">
        <v>20505</v>
      </c>
      <c r="B408" s="86" t="s">
        <v>369</v>
      </c>
      <c r="C408" s="132">
        <f>SUM(C409:C411)</f>
        <v>915</v>
      </c>
      <c r="D408" s="105">
        <v>673</v>
      </c>
      <c r="E408" s="149">
        <f t="shared" si="6"/>
        <v>135.9583952451709</v>
      </c>
    </row>
    <row r="409" spans="1:5" ht="16.5" customHeight="1">
      <c r="A409" s="121">
        <v>2050501</v>
      </c>
      <c r="B409" s="121" t="s">
        <v>370</v>
      </c>
      <c r="C409" s="132">
        <v>768</v>
      </c>
      <c r="D409" s="105">
        <v>537</v>
      </c>
      <c r="E409" s="149">
        <f t="shared" si="6"/>
        <v>143.0167597765363</v>
      </c>
    </row>
    <row r="410" spans="1:5" ht="16.5" customHeight="1">
      <c r="A410" s="121">
        <v>2050502</v>
      </c>
      <c r="B410" s="121" t="s">
        <v>371</v>
      </c>
      <c r="C410" s="132">
        <v>8</v>
      </c>
      <c r="D410" s="105">
        <v>136</v>
      </c>
      <c r="E410" s="149">
        <f t="shared" si="6"/>
        <v>5.88235294117647</v>
      </c>
    </row>
    <row r="411" spans="1:5" ht="16.5" customHeight="1">
      <c r="A411" s="121">
        <v>2050599</v>
      </c>
      <c r="B411" s="121" t="s">
        <v>372</v>
      </c>
      <c r="C411" s="132">
        <v>139</v>
      </c>
      <c r="D411" s="105">
        <v>0</v>
      </c>
      <c r="E411" s="149" t="e">
        <f t="shared" si="6"/>
        <v>#DIV/0!</v>
      </c>
    </row>
    <row r="412" spans="1:5" ht="16.5" customHeight="1">
      <c r="A412" s="153">
        <v>20506</v>
      </c>
      <c r="B412" s="121" t="s">
        <v>373</v>
      </c>
      <c r="C412" s="121"/>
      <c r="D412" s="105">
        <v>0</v>
      </c>
      <c r="E412" s="149" t="e">
        <f t="shared" si="6"/>
        <v>#DIV/0!</v>
      </c>
    </row>
    <row r="413" spans="1:5" ht="16.5" customHeight="1">
      <c r="A413" s="153">
        <v>2050601</v>
      </c>
      <c r="B413" s="121" t="s">
        <v>374</v>
      </c>
      <c r="C413" s="121"/>
      <c r="D413" s="105">
        <v>0</v>
      </c>
      <c r="E413" s="149" t="e">
        <f t="shared" si="6"/>
        <v>#DIV/0!</v>
      </c>
    </row>
    <row r="414" spans="1:5" ht="16.5" customHeight="1">
      <c r="A414" s="153">
        <v>2050602</v>
      </c>
      <c r="B414" s="121" t="s">
        <v>375</v>
      </c>
      <c r="C414" s="121"/>
      <c r="D414" s="105">
        <v>0</v>
      </c>
      <c r="E414" s="149" t="e">
        <f t="shared" si="6"/>
        <v>#DIV/0!</v>
      </c>
    </row>
    <row r="415" spans="1:5" ht="16.5" customHeight="1">
      <c r="A415" s="153">
        <v>2050699</v>
      </c>
      <c r="B415" s="121" t="s">
        <v>376</v>
      </c>
      <c r="C415" s="121"/>
      <c r="D415" s="105">
        <v>0</v>
      </c>
      <c r="E415" s="149" t="e">
        <f t="shared" si="6"/>
        <v>#DIV/0!</v>
      </c>
    </row>
    <row r="416" spans="1:5" ht="16.5" customHeight="1">
      <c r="A416" s="121">
        <v>20507</v>
      </c>
      <c r="B416" s="86" t="s">
        <v>377</v>
      </c>
      <c r="C416" s="132">
        <f>SUM(C417:C419)</f>
        <v>1205</v>
      </c>
      <c r="D416" s="105">
        <v>1421</v>
      </c>
      <c r="E416" s="149">
        <f t="shared" si="6"/>
        <v>84.79943701618579</v>
      </c>
    </row>
    <row r="417" spans="1:5" ht="16.5" customHeight="1">
      <c r="A417" s="121">
        <v>2050701</v>
      </c>
      <c r="B417" s="121" t="s">
        <v>378</v>
      </c>
      <c r="C417" s="132">
        <v>1114</v>
      </c>
      <c r="D417" s="105">
        <v>1071</v>
      </c>
      <c r="E417" s="149">
        <f t="shared" si="6"/>
        <v>104.01493930905697</v>
      </c>
    </row>
    <row r="418" spans="1:5" ht="16.5" customHeight="1">
      <c r="A418" s="121">
        <v>2050702</v>
      </c>
      <c r="B418" s="121" t="s">
        <v>379</v>
      </c>
      <c r="C418" s="132">
        <v>0</v>
      </c>
      <c r="D418" s="105">
        <v>13</v>
      </c>
      <c r="E418" s="149">
        <f t="shared" si="6"/>
        <v>0</v>
      </c>
    </row>
    <row r="419" spans="1:5" ht="16.5" customHeight="1">
      <c r="A419" s="121">
        <v>2050799</v>
      </c>
      <c r="B419" s="121" t="s">
        <v>380</v>
      </c>
      <c r="C419" s="132">
        <v>91</v>
      </c>
      <c r="D419" s="105">
        <v>337</v>
      </c>
      <c r="E419" s="149">
        <f t="shared" si="6"/>
        <v>27.002967359050444</v>
      </c>
    </row>
    <row r="420" spans="1:5" ht="16.5" customHeight="1">
      <c r="A420" s="121">
        <v>20508</v>
      </c>
      <c r="B420" s="86" t="s">
        <v>381</v>
      </c>
      <c r="C420" s="132">
        <f>SUM(C421:C425)</f>
        <v>266</v>
      </c>
      <c r="D420" s="105">
        <v>223</v>
      </c>
      <c r="E420" s="149">
        <f t="shared" si="6"/>
        <v>119.28251121076232</v>
      </c>
    </row>
    <row r="421" spans="1:5" ht="16.5" customHeight="1">
      <c r="A421" s="121">
        <v>2050801</v>
      </c>
      <c r="B421" s="121" t="s">
        <v>382</v>
      </c>
      <c r="C421" s="132">
        <v>0</v>
      </c>
      <c r="D421" s="105">
        <v>0</v>
      </c>
      <c r="E421" s="149" t="e">
        <f t="shared" si="6"/>
        <v>#DIV/0!</v>
      </c>
    </row>
    <row r="422" spans="1:5" ht="16.5" customHeight="1">
      <c r="A422" s="121">
        <v>2050802</v>
      </c>
      <c r="B422" s="121" t="s">
        <v>383</v>
      </c>
      <c r="C422" s="132">
        <v>132</v>
      </c>
      <c r="D422" s="105">
        <v>192</v>
      </c>
      <c r="E422" s="149">
        <f t="shared" si="6"/>
        <v>68.75</v>
      </c>
    </row>
    <row r="423" spans="1:5" ht="16.5" customHeight="1">
      <c r="A423" s="121">
        <v>2050803</v>
      </c>
      <c r="B423" s="121" t="s">
        <v>384</v>
      </c>
      <c r="C423" s="132">
        <v>0</v>
      </c>
      <c r="D423" s="105">
        <v>15</v>
      </c>
      <c r="E423" s="149">
        <f t="shared" si="6"/>
        <v>0</v>
      </c>
    </row>
    <row r="424" spans="1:5" ht="16.5" customHeight="1">
      <c r="A424" s="121">
        <v>2050804</v>
      </c>
      <c r="B424" s="121" t="s">
        <v>385</v>
      </c>
      <c r="C424" s="132">
        <v>0</v>
      </c>
      <c r="D424" s="105">
        <v>0</v>
      </c>
      <c r="E424" s="149" t="e">
        <f t="shared" si="6"/>
        <v>#DIV/0!</v>
      </c>
    </row>
    <row r="425" spans="1:5" ht="16.5" customHeight="1">
      <c r="A425" s="121">
        <v>2050899</v>
      </c>
      <c r="B425" s="121" t="s">
        <v>386</v>
      </c>
      <c r="C425" s="132">
        <v>134</v>
      </c>
      <c r="D425" s="105">
        <v>16</v>
      </c>
      <c r="E425" s="149">
        <f t="shared" si="6"/>
        <v>837.5</v>
      </c>
    </row>
    <row r="426" spans="1:5" ht="16.5" customHeight="1">
      <c r="A426" s="121">
        <v>20509</v>
      </c>
      <c r="B426" s="86" t="s">
        <v>387</v>
      </c>
      <c r="C426" s="132">
        <f>SUM(C427:C432)</f>
        <v>6941</v>
      </c>
      <c r="D426" s="105">
        <v>4501</v>
      </c>
      <c r="E426" s="149">
        <f t="shared" si="6"/>
        <v>154.21017551655189</v>
      </c>
    </row>
    <row r="427" spans="1:5" ht="16.5" customHeight="1">
      <c r="A427" s="121">
        <v>2050901</v>
      </c>
      <c r="B427" s="121" t="s">
        <v>388</v>
      </c>
      <c r="C427" s="132">
        <v>0</v>
      </c>
      <c r="D427" s="105">
        <v>0</v>
      </c>
      <c r="E427" s="149" t="e">
        <f t="shared" si="6"/>
        <v>#DIV/0!</v>
      </c>
    </row>
    <row r="428" spans="1:5" ht="16.5" customHeight="1">
      <c r="A428" s="121">
        <v>2050902</v>
      </c>
      <c r="B428" s="121" t="s">
        <v>389</v>
      </c>
      <c r="C428" s="132">
        <v>0</v>
      </c>
      <c r="D428" s="105">
        <v>0</v>
      </c>
      <c r="E428" s="149" t="e">
        <f t="shared" si="6"/>
        <v>#DIV/0!</v>
      </c>
    </row>
    <row r="429" spans="1:5" ht="16.5" customHeight="1">
      <c r="A429" s="121">
        <v>2050903</v>
      </c>
      <c r="B429" s="121" t="s">
        <v>390</v>
      </c>
      <c r="C429" s="132">
        <v>0</v>
      </c>
      <c r="D429" s="105">
        <v>0</v>
      </c>
      <c r="E429" s="149" t="e">
        <f t="shared" si="6"/>
        <v>#DIV/0!</v>
      </c>
    </row>
    <row r="430" spans="1:5" ht="16.5" customHeight="1">
      <c r="A430" s="121">
        <v>2050904</v>
      </c>
      <c r="B430" s="121" t="s">
        <v>391</v>
      </c>
      <c r="C430" s="132">
        <v>24</v>
      </c>
      <c r="D430" s="105">
        <v>0</v>
      </c>
      <c r="E430" s="149" t="e">
        <f t="shared" si="6"/>
        <v>#DIV/0!</v>
      </c>
    </row>
    <row r="431" spans="1:5" ht="16.5" customHeight="1">
      <c r="A431" s="121">
        <v>2050905</v>
      </c>
      <c r="B431" s="121" t="s">
        <v>392</v>
      </c>
      <c r="C431" s="132">
        <v>0</v>
      </c>
      <c r="D431" s="105">
        <v>0</v>
      </c>
      <c r="E431" s="149" t="e">
        <f t="shared" si="6"/>
        <v>#DIV/0!</v>
      </c>
    </row>
    <row r="432" spans="1:5" ht="16.5" customHeight="1">
      <c r="A432" s="121">
        <v>2050999</v>
      </c>
      <c r="B432" s="121" t="s">
        <v>393</v>
      </c>
      <c r="C432" s="132">
        <v>6917</v>
      </c>
      <c r="D432" s="105">
        <v>4501</v>
      </c>
      <c r="E432" s="149">
        <f t="shared" si="6"/>
        <v>153.67696067540547</v>
      </c>
    </row>
    <row r="433" spans="1:5" ht="16.5" customHeight="1">
      <c r="A433" s="121">
        <v>20599</v>
      </c>
      <c r="B433" s="86" t="s">
        <v>394</v>
      </c>
      <c r="C433" s="132">
        <f>C434</f>
        <v>302</v>
      </c>
      <c r="D433" s="105">
        <v>2167</v>
      </c>
      <c r="E433" s="149">
        <f t="shared" si="6"/>
        <v>13.93631748961698</v>
      </c>
    </row>
    <row r="434" spans="1:5" ht="16.5" customHeight="1">
      <c r="A434" s="121">
        <v>2059999</v>
      </c>
      <c r="B434" s="121" t="s">
        <v>395</v>
      </c>
      <c r="C434" s="132">
        <v>302</v>
      </c>
      <c r="D434" s="105">
        <v>2167</v>
      </c>
      <c r="E434" s="149">
        <f t="shared" si="6"/>
        <v>13.93631748961698</v>
      </c>
    </row>
    <row r="435" spans="1:5" ht="16.5" customHeight="1">
      <c r="A435" s="121">
        <v>206</v>
      </c>
      <c r="B435" s="86" t="s">
        <v>396</v>
      </c>
      <c r="C435" s="132">
        <f>SUM(C436,C441,C450,C456,C461,C466,C471,C478,C482,C486)</f>
        <v>4523</v>
      </c>
      <c r="D435" s="105">
        <v>2223</v>
      </c>
      <c r="E435" s="149">
        <f t="shared" si="6"/>
        <v>203.46378767431398</v>
      </c>
    </row>
    <row r="436" spans="1:5" ht="16.5" customHeight="1">
      <c r="A436" s="121">
        <v>20601</v>
      </c>
      <c r="B436" s="86" t="s">
        <v>397</v>
      </c>
      <c r="C436" s="132">
        <f>SUM(C437:C440)</f>
        <v>423</v>
      </c>
      <c r="D436" s="105">
        <v>347</v>
      </c>
      <c r="E436" s="149">
        <f t="shared" si="6"/>
        <v>121.90201729106629</v>
      </c>
    </row>
    <row r="437" spans="1:5" ht="16.5" customHeight="1">
      <c r="A437" s="121">
        <v>2060101</v>
      </c>
      <c r="B437" s="121" t="s">
        <v>119</v>
      </c>
      <c r="C437" s="132">
        <v>352</v>
      </c>
      <c r="D437" s="105">
        <v>297</v>
      </c>
      <c r="E437" s="149">
        <f t="shared" si="6"/>
        <v>118.5185185185185</v>
      </c>
    </row>
    <row r="438" spans="1:5" ht="16.5" customHeight="1">
      <c r="A438" s="121">
        <v>2060102</v>
      </c>
      <c r="B438" s="121" t="s">
        <v>120</v>
      </c>
      <c r="C438" s="132">
        <v>0</v>
      </c>
      <c r="D438" s="105">
        <v>30</v>
      </c>
      <c r="E438" s="149">
        <f t="shared" si="6"/>
        <v>0</v>
      </c>
    </row>
    <row r="439" spans="1:5" ht="16.5" customHeight="1">
      <c r="A439" s="121">
        <v>2060103</v>
      </c>
      <c r="B439" s="121" t="s">
        <v>121</v>
      </c>
      <c r="C439" s="132">
        <v>0</v>
      </c>
      <c r="D439" s="105">
        <v>0</v>
      </c>
      <c r="E439" s="149" t="e">
        <f t="shared" si="6"/>
        <v>#DIV/0!</v>
      </c>
    </row>
    <row r="440" spans="1:5" ht="16.5" customHeight="1">
      <c r="A440" s="121">
        <v>2060199</v>
      </c>
      <c r="B440" s="121" t="s">
        <v>398</v>
      </c>
      <c r="C440" s="132">
        <v>71</v>
      </c>
      <c r="D440" s="105">
        <v>20</v>
      </c>
      <c r="E440" s="149">
        <f t="shared" si="6"/>
        <v>355</v>
      </c>
    </row>
    <row r="441" spans="1:5" ht="16.5" customHeight="1">
      <c r="A441" s="121">
        <v>20602</v>
      </c>
      <c r="B441" s="86" t="s">
        <v>399</v>
      </c>
      <c r="C441" s="132">
        <f>SUM(C442:C449)</f>
        <v>20</v>
      </c>
      <c r="D441" s="105">
        <v>15</v>
      </c>
      <c r="E441" s="149">
        <f t="shared" si="6"/>
        <v>133.33333333333331</v>
      </c>
    </row>
    <row r="442" spans="1:5" ht="16.5" customHeight="1">
      <c r="A442" s="121">
        <v>2060201</v>
      </c>
      <c r="B442" s="121" t="s">
        <v>400</v>
      </c>
      <c r="C442" s="132">
        <v>0</v>
      </c>
      <c r="D442" s="105">
        <v>0</v>
      </c>
      <c r="E442" s="149" t="e">
        <f t="shared" si="6"/>
        <v>#DIV/0!</v>
      </c>
    </row>
    <row r="443" spans="1:5" ht="16.5" customHeight="1">
      <c r="A443" s="121">
        <v>2060203</v>
      </c>
      <c r="B443" s="121" t="s">
        <v>401</v>
      </c>
      <c r="C443" s="132">
        <v>15</v>
      </c>
      <c r="D443" s="105">
        <v>0</v>
      </c>
      <c r="E443" s="149" t="e">
        <f t="shared" si="6"/>
        <v>#DIV/0!</v>
      </c>
    </row>
    <row r="444" spans="1:5" ht="16.5" customHeight="1">
      <c r="A444" s="121">
        <v>2060204</v>
      </c>
      <c r="B444" s="121" t="s">
        <v>402</v>
      </c>
      <c r="C444" s="132">
        <v>0</v>
      </c>
      <c r="D444" s="105">
        <v>0</v>
      </c>
      <c r="E444" s="149" t="e">
        <f t="shared" si="6"/>
        <v>#DIV/0!</v>
      </c>
    </row>
    <row r="445" spans="1:5" ht="16.5" customHeight="1">
      <c r="A445" s="121">
        <v>2060205</v>
      </c>
      <c r="B445" s="121" t="s">
        <v>403</v>
      </c>
      <c r="C445" s="132">
        <v>0</v>
      </c>
      <c r="D445" s="105">
        <v>0</v>
      </c>
      <c r="E445" s="149" t="e">
        <f t="shared" si="6"/>
        <v>#DIV/0!</v>
      </c>
    </row>
    <row r="446" spans="1:5" ht="16.5" customHeight="1">
      <c r="A446" s="121">
        <v>2060206</v>
      </c>
      <c r="B446" s="121" t="s">
        <v>404</v>
      </c>
      <c r="C446" s="132">
        <v>5</v>
      </c>
      <c r="D446" s="105">
        <v>15</v>
      </c>
      <c r="E446" s="149">
        <f t="shared" si="6"/>
        <v>33.33333333333333</v>
      </c>
    </row>
    <row r="447" spans="1:5" ht="16.5" customHeight="1">
      <c r="A447" s="121">
        <v>2060207</v>
      </c>
      <c r="B447" s="121" t="s">
        <v>405</v>
      </c>
      <c r="C447" s="132">
        <v>0</v>
      </c>
      <c r="D447" s="105">
        <v>0</v>
      </c>
      <c r="E447" s="149" t="e">
        <f t="shared" si="6"/>
        <v>#DIV/0!</v>
      </c>
    </row>
    <row r="448" spans="1:5" ht="16.5" customHeight="1">
      <c r="A448" s="121">
        <v>2060208</v>
      </c>
      <c r="B448" s="121" t="s">
        <v>406</v>
      </c>
      <c r="C448" s="132">
        <v>0</v>
      </c>
      <c r="D448" s="105">
        <v>0</v>
      </c>
      <c r="E448" s="149" t="e">
        <f t="shared" si="6"/>
        <v>#DIV/0!</v>
      </c>
    </row>
    <row r="449" spans="1:5" ht="16.5" customHeight="1">
      <c r="A449" s="121">
        <v>2060299</v>
      </c>
      <c r="B449" s="121" t="s">
        <v>407</v>
      </c>
      <c r="C449" s="132">
        <v>0</v>
      </c>
      <c r="D449" s="105">
        <v>0</v>
      </c>
      <c r="E449" s="149" t="e">
        <f t="shared" si="6"/>
        <v>#DIV/0!</v>
      </c>
    </row>
    <row r="450" spans="1:5" ht="16.5" customHeight="1">
      <c r="A450" s="121">
        <v>20603</v>
      </c>
      <c r="B450" s="86" t="s">
        <v>408</v>
      </c>
      <c r="C450" s="132">
        <f>SUM(C451:C455)</f>
        <v>1</v>
      </c>
      <c r="D450" s="105">
        <v>14</v>
      </c>
      <c r="E450" s="149">
        <f t="shared" si="6"/>
        <v>7.142857142857142</v>
      </c>
    </row>
    <row r="451" spans="1:5" ht="16.5" customHeight="1">
      <c r="A451" s="121">
        <v>2060301</v>
      </c>
      <c r="B451" s="121" t="s">
        <v>400</v>
      </c>
      <c r="C451" s="132">
        <v>0</v>
      </c>
      <c r="D451" s="105">
        <v>0</v>
      </c>
      <c r="E451" s="149" t="e">
        <f t="shared" si="6"/>
        <v>#DIV/0!</v>
      </c>
    </row>
    <row r="452" spans="1:5" ht="16.5" customHeight="1">
      <c r="A452" s="121">
        <v>2060302</v>
      </c>
      <c r="B452" s="121" t="s">
        <v>409</v>
      </c>
      <c r="C452" s="132">
        <v>1</v>
      </c>
      <c r="D452" s="105">
        <v>14</v>
      </c>
      <c r="E452" s="149">
        <f t="shared" si="6"/>
        <v>7.142857142857142</v>
      </c>
    </row>
    <row r="453" spans="1:5" ht="16.5" customHeight="1">
      <c r="A453" s="121">
        <v>2060303</v>
      </c>
      <c r="B453" s="121" t="s">
        <v>410</v>
      </c>
      <c r="C453" s="132">
        <v>0</v>
      </c>
      <c r="D453" s="105">
        <v>0</v>
      </c>
      <c r="E453" s="149" t="e">
        <f t="shared" si="6"/>
        <v>#DIV/0!</v>
      </c>
    </row>
    <row r="454" spans="1:5" ht="16.5" customHeight="1">
      <c r="A454" s="121">
        <v>2060304</v>
      </c>
      <c r="B454" s="121" t="s">
        <v>411</v>
      </c>
      <c r="C454" s="132">
        <v>0</v>
      </c>
      <c r="D454" s="105">
        <v>0</v>
      </c>
      <c r="E454" s="149" t="e">
        <f aca="true" t="shared" si="7" ref="E454:E517">C454/D454*100</f>
        <v>#DIV/0!</v>
      </c>
    </row>
    <row r="455" spans="1:5" ht="16.5" customHeight="1">
      <c r="A455" s="121">
        <v>2060399</v>
      </c>
      <c r="B455" s="121" t="s">
        <v>412</v>
      </c>
      <c r="C455" s="132">
        <v>0</v>
      </c>
      <c r="D455" s="105">
        <v>0</v>
      </c>
      <c r="E455" s="149" t="e">
        <f t="shared" si="7"/>
        <v>#DIV/0!</v>
      </c>
    </row>
    <row r="456" spans="1:5" ht="16.5" customHeight="1">
      <c r="A456" s="121">
        <v>20604</v>
      </c>
      <c r="B456" s="86" t="s">
        <v>413</v>
      </c>
      <c r="C456" s="132">
        <f>SUM(C457:C460)</f>
        <v>331</v>
      </c>
      <c r="D456" s="105">
        <v>780</v>
      </c>
      <c r="E456" s="149">
        <f t="shared" si="7"/>
        <v>42.43589743589744</v>
      </c>
    </row>
    <row r="457" spans="1:5" ht="16.5" customHeight="1">
      <c r="A457" s="121">
        <v>2060401</v>
      </c>
      <c r="B457" s="121" t="s">
        <v>400</v>
      </c>
      <c r="C457" s="132">
        <v>0</v>
      </c>
      <c r="D457" s="105">
        <v>0</v>
      </c>
      <c r="E457" s="149" t="e">
        <f t="shared" si="7"/>
        <v>#DIV/0!</v>
      </c>
    </row>
    <row r="458" spans="1:5" ht="16.5" customHeight="1">
      <c r="A458" s="121">
        <v>2060404</v>
      </c>
      <c r="B458" s="121" t="s">
        <v>414</v>
      </c>
      <c r="C458" s="132">
        <v>330</v>
      </c>
      <c r="D458" s="105">
        <v>500</v>
      </c>
      <c r="E458" s="149">
        <f t="shared" si="7"/>
        <v>66</v>
      </c>
    </row>
    <row r="459" spans="1:5" ht="16.5" customHeight="1">
      <c r="A459" s="121">
        <v>2060405</v>
      </c>
      <c r="B459" s="121" t="s">
        <v>415</v>
      </c>
      <c r="C459" s="132">
        <v>0</v>
      </c>
      <c r="D459" s="105">
        <v>0</v>
      </c>
      <c r="E459" s="149" t="e">
        <f t="shared" si="7"/>
        <v>#DIV/0!</v>
      </c>
    </row>
    <row r="460" spans="1:5" ht="16.5" customHeight="1">
      <c r="A460" s="121">
        <v>2060499</v>
      </c>
      <c r="B460" s="121" t="s">
        <v>416</v>
      </c>
      <c r="C460" s="132">
        <v>1</v>
      </c>
      <c r="D460" s="105">
        <v>280</v>
      </c>
      <c r="E460" s="149">
        <f t="shared" si="7"/>
        <v>0.35714285714285715</v>
      </c>
    </row>
    <row r="461" spans="1:5" ht="16.5" customHeight="1">
      <c r="A461" s="121">
        <v>20605</v>
      </c>
      <c r="B461" s="86" t="s">
        <v>417</v>
      </c>
      <c r="C461" s="132">
        <f>SUM(C462:C465)</f>
        <v>487</v>
      </c>
      <c r="D461" s="105">
        <v>187</v>
      </c>
      <c r="E461" s="149">
        <f t="shared" si="7"/>
        <v>260.427807486631</v>
      </c>
    </row>
    <row r="462" spans="1:5" ht="16.5" customHeight="1">
      <c r="A462" s="121">
        <v>2060501</v>
      </c>
      <c r="B462" s="121" t="s">
        <v>400</v>
      </c>
      <c r="C462" s="132">
        <v>105</v>
      </c>
      <c r="D462" s="105">
        <v>107</v>
      </c>
      <c r="E462" s="149">
        <f t="shared" si="7"/>
        <v>98.13084112149532</v>
      </c>
    </row>
    <row r="463" spans="1:5" ht="16.5" customHeight="1">
      <c r="A463" s="121">
        <v>2060502</v>
      </c>
      <c r="B463" s="121" t="s">
        <v>418</v>
      </c>
      <c r="C463" s="132">
        <v>0</v>
      </c>
      <c r="D463" s="105">
        <v>0</v>
      </c>
      <c r="E463" s="149" t="e">
        <f t="shared" si="7"/>
        <v>#DIV/0!</v>
      </c>
    </row>
    <row r="464" spans="1:5" ht="16.5" customHeight="1">
      <c r="A464" s="121">
        <v>2060503</v>
      </c>
      <c r="B464" s="121" t="s">
        <v>419</v>
      </c>
      <c r="C464" s="132">
        <v>0</v>
      </c>
      <c r="D464" s="105">
        <v>0</v>
      </c>
      <c r="E464" s="149" t="e">
        <f t="shared" si="7"/>
        <v>#DIV/0!</v>
      </c>
    </row>
    <row r="465" spans="1:5" ht="16.5" customHeight="1">
      <c r="A465" s="121">
        <v>2060599</v>
      </c>
      <c r="B465" s="121" t="s">
        <v>420</v>
      </c>
      <c r="C465" s="132">
        <v>382</v>
      </c>
      <c r="D465" s="105">
        <v>80</v>
      </c>
      <c r="E465" s="149">
        <f t="shared" si="7"/>
        <v>477.50000000000006</v>
      </c>
    </row>
    <row r="466" spans="1:5" ht="16.5" customHeight="1">
      <c r="A466" s="121">
        <v>20606</v>
      </c>
      <c r="B466" s="86" t="s">
        <v>421</v>
      </c>
      <c r="C466" s="132">
        <f>SUM(C467:C470)</f>
        <v>100</v>
      </c>
      <c r="D466" s="105">
        <v>91</v>
      </c>
      <c r="E466" s="149">
        <f t="shared" si="7"/>
        <v>109.8901098901099</v>
      </c>
    </row>
    <row r="467" spans="1:5" ht="16.5" customHeight="1">
      <c r="A467" s="121">
        <v>2060601</v>
      </c>
      <c r="B467" s="121" t="s">
        <v>422</v>
      </c>
      <c r="C467" s="132">
        <v>0</v>
      </c>
      <c r="D467" s="105">
        <v>0</v>
      </c>
      <c r="E467" s="149" t="e">
        <f t="shared" si="7"/>
        <v>#DIV/0!</v>
      </c>
    </row>
    <row r="468" spans="1:5" ht="16.5" customHeight="1">
      <c r="A468" s="121">
        <v>2060602</v>
      </c>
      <c r="B468" s="121" t="s">
        <v>423</v>
      </c>
      <c r="C468" s="132">
        <v>0</v>
      </c>
      <c r="D468" s="105">
        <v>0</v>
      </c>
      <c r="E468" s="149" t="e">
        <f t="shared" si="7"/>
        <v>#DIV/0!</v>
      </c>
    </row>
    <row r="469" spans="1:5" ht="16.5" customHeight="1">
      <c r="A469" s="121">
        <v>2060603</v>
      </c>
      <c r="B469" s="121" t="s">
        <v>424</v>
      </c>
      <c r="C469" s="132">
        <v>0</v>
      </c>
      <c r="D469" s="105">
        <v>0</v>
      </c>
      <c r="E469" s="149" t="e">
        <f t="shared" si="7"/>
        <v>#DIV/0!</v>
      </c>
    </row>
    <row r="470" spans="1:5" ht="16.5" customHeight="1">
      <c r="A470" s="121">
        <v>2060699</v>
      </c>
      <c r="B470" s="121" t="s">
        <v>425</v>
      </c>
      <c r="C470" s="132">
        <v>100</v>
      </c>
      <c r="D470" s="105">
        <v>91</v>
      </c>
      <c r="E470" s="149">
        <f t="shared" si="7"/>
        <v>109.8901098901099</v>
      </c>
    </row>
    <row r="471" spans="1:5" ht="16.5" customHeight="1">
      <c r="A471" s="121">
        <v>20607</v>
      </c>
      <c r="B471" s="86" t="s">
        <v>426</v>
      </c>
      <c r="C471" s="132">
        <f>SUM(C472:C477)</f>
        <v>901</v>
      </c>
      <c r="D471" s="105">
        <v>587</v>
      </c>
      <c r="E471" s="149">
        <f t="shared" si="7"/>
        <v>153.4923339011925</v>
      </c>
    </row>
    <row r="472" spans="1:5" ht="16.5" customHeight="1">
      <c r="A472" s="121">
        <v>2060701</v>
      </c>
      <c r="B472" s="121" t="s">
        <v>400</v>
      </c>
      <c r="C472" s="132">
        <v>244</v>
      </c>
      <c r="D472" s="105">
        <v>240</v>
      </c>
      <c r="E472" s="149">
        <f t="shared" si="7"/>
        <v>101.66666666666666</v>
      </c>
    </row>
    <row r="473" spans="1:5" ht="16.5" customHeight="1">
      <c r="A473" s="121">
        <v>2060702</v>
      </c>
      <c r="B473" s="121" t="s">
        <v>427</v>
      </c>
      <c r="C473" s="132">
        <v>19</v>
      </c>
      <c r="D473" s="105">
        <v>30</v>
      </c>
      <c r="E473" s="149">
        <f t="shared" si="7"/>
        <v>63.33333333333333</v>
      </c>
    </row>
    <row r="474" spans="1:5" ht="16.5" customHeight="1">
      <c r="A474" s="121">
        <v>2060703</v>
      </c>
      <c r="B474" s="121" t="s">
        <v>428</v>
      </c>
      <c r="C474" s="132">
        <v>0</v>
      </c>
      <c r="D474" s="105">
        <v>0</v>
      </c>
      <c r="E474" s="149" t="e">
        <f t="shared" si="7"/>
        <v>#DIV/0!</v>
      </c>
    </row>
    <row r="475" spans="1:5" ht="16.5" customHeight="1">
      <c r="A475" s="121">
        <v>2060704</v>
      </c>
      <c r="B475" s="121" t="s">
        <v>429</v>
      </c>
      <c r="C475" s="132">
        <v>24</v>
      </c>
      <c r="D475" s="105">
        <v>20</v>
      </c>
      <c r="E475" s="149">
        <f t="shared" si="7"/>
        <v>120</v>
      </c>
    </row>
    <row r="476" spans="1:5" ht="16.5" customHeight="1">
      <c r="A476" s="121">
        <v>2060705</v>
      </c>
      <c r="B476" s="121" t="s">
        <v>430</v>
      </c>
      <c r="C476" s="132">
        <v>405</v>
      </c>
      <c r="D476" s="105">
        <v>209</v>
      </c>
      <c r="E476" s="149">
        <f t="shared" si="7"/>
        <v>193.7799043062201</v>
      </c>
    </row>
    <row r="477" spans="1:5" ht="16.5" customHeight="1">
      <c r="A477" s="121">
        <v>2060799</v>
      </c>
      <c r="B477" s="121" t="s">
        <v>431</v>
      </c>
      <c r="C477" s="132">
        <v>209</v>
      </c>
      <c r="D477" s="105">
        <v>88</v>
      </c>
      <c r="E477" s="149">
        <f t="shared" si="7"/>
        <v>237.5</v>
      </c>
    </row>
    <row r="478" spans="1:5" ht="16.5" customHeight="1">
      <c r="A478" s="121">
        <v>20608</v>
      </c>
      <c r="B478" s="86" t="s">
        <v>432</v>
      </c>
      <c r="C478" s="132">
        <f>SUM(C479:C481)</f>
        <v>0</v>
      </c>
      <c r="D478" s="105">
        <v>0</v>
      </c>
      <c r="E478" s="149" t="e">
        <f t="shared" si="7"/>
        <v>#DIV/0!</v>
      </c>
    </row>
    <row r="479" spans="1:5" ht="16.5" customHeight="1">
      <c r="A479" s="121">
        <v>2060801</v>
      </c>
      <c r="B479" s="121" t="s">
        <v>433</v>
      </c>
      <c r="C479" s="132">
        <v>0</v>
      </c>
      <c r="D479" s="105">
        <v>0</v>
      </c>
      <c r="E479" s="149" t="e">
        <f t="shared" si="7"/>
        <v>#DIV/0!</v>
      </c>
    </row>
    <row r="480" spans="1:5" ht="16.5" customHeight="1">
      <c r="A480" s="121">
        <v>2060802</v>
      </c>
      <c r="B480" s="121" t="s">
        <v>434</v>
      </c>
      <c r="C480" s="132">
        <v>0</v>
      </c>
      <c r="D480" s="105">
        <v>0</v>
      </c>
      <c r="E480" s="149" t="e">
        <f t="shared" si="7"/>
        <v>#DIV/0!</v>
      </c>
    </row>
    <row r="481" spans="1:5" ht="16.5" customHeight="1">
      <c r="A481" s="121">
        <v>2060899</v>
      </c>
      <c r="B481" s="121" t="s">
        <v>435</v>
      </c>
      <c r="C481" s="132">
        <v>0</v>
      </c>
      <c r="D481" s="105">
        <v>0</v>
      </c>
      <c r="E481" s="149" t="e">
        <f t="shared" si="7"/>
        <v>#DIV/0!</v>
      </c>
    </row>
    <row r="482" spans="1:5" ht="16.5" customHeight="1">
      <c r="A482" s="121">
        <v>20609</v>
      </c>
      <c r="B482" s="86" t="s">
        <v>436</v>
      </c>
      <c r="C482" s="132">
        <f>SUM(C483:C485)</f>
        <v>0</v>
      </c>
      <c r="D482" s="105">
        <v>50</v>
      </c>
      <c r="E482" s="149">
        <f t="shared" si="7"/>
        <v>0</v>
      </c>
    </row>
    <row r="483" spans="1:5" ht="16.5" customHeight="1">
      <c r="A483" s="121">
        <v>2060901</v>
      </c>
      <c r="B483" s="121" t="s">
        <v>437</v>
      </c>
      <c r="C483" s="132">
        <v>0</v>
      </c>
      <c r="D483" s="105">
        <v>0</v>
      </c>
      <c r="E483" s="149" t="e">
        <f t="shared" si="7"/>
        <v>#DIV/0!</v>
      </c>
    </row>
    <row r="484" spans="1:5" ht="16.5" customHeight="1">
      <c r="A484" s="121">
        <v>2060902</v>
      </c>
      <c r="B484" s="121" t="s">
        <v>438</v>
      </c>
      <c r="C484" s="132">
        <v>0</v>
      </c>
      <c r="D484" s="105">
        <v>50</v>
      </c>
      <c r="E484" s="149">
        <f t="shared" si="7"/>
        <v>0</v>
      </c>
    </row>
    <row r="485" spans="1:5" ht="16.5" customHeight="1">
      <c r="A485" s="121">
        <v>2060999</v>
      </c>
      <c r="B485" s="121" t="s">
        <v>439</v>
      </c>
      <c r="C485" s="132">
        <v>0</v>
      </c>
      <c r="D485" s="105">
        <v>0</v>
      </c>
      <c r="E485" s="149" t="e">
        <f t="shared" si="7"/>
        <v>#DIV/0!</v>
      </c>
    </row>
    <row r="486" spans="1:5" ht="16.5" customHeight="1">
      <c r="A486" s="121">
        <v>20699</v>
      </c>
      <c r="B486" s="86" t="s">
        <v>440</v>
      </c>
      <c r="C486" s="132">
        <f>SUM(C487:C490)</f>
        <v>2260</v>
      </c>
      <c r="D486" s="105">
        <v>152</v>
      </c>
      <c r="E486" s="149">
        <f t="shared" si="7"/>
        <v>1486.842105263158</v>
      </c>
    </row>
    <row r="487" spans="1:5" ht="16.5" customHeight="1">
      <c r="A487" s="121">
        <v>2069901</v>
      </c>
      <c r="B487" s="121" t="s">
        <v>441</v>
      </c>
      <c r="C487" s="132">
        <v>0</v>
      </c>
      <c r="D487" s="105">
        <v>0</v>
      </c>
      <c r="E487" s="149" t="e">
        <f t="shared" si="7"/>
        <v>#DIV/0!</v>
      </c>
    </row>
    <row r="488" spans="1:5" ht="16.5" customHeight="1">
      <c r="A488" s="121">
        <v>2069902</v>
      </c>
      <c r="B488" s="121" t="s">
        <v>442</v>
      </c>
      <c r="C488" s="132">
        <v>0</v>
      </c>
      <c r="D488" s="105">
        <v>0</v>
      </c>
      <c r="E488" s="149" t="e">
        <f t="shared" si="7"/>
        <v>#DIV/0!</v>
      </c>
    </row>
    <row r="489" spans="1:5" ht="16.5" customHeight="1">
      <c r="A489" s="121">
        <v>2069903</v>
      </c>
      <c r="B489" s="121" t="s">
        <v>443</v>
      </c>
      <c r="C489" s="132">
        <v>0</v>
      </c>
      <c r="D489" s="105">
        <v>0</v>
      </c>
      <c r="E489" s="149" t="e">
        <f t="shared" si="7"/>
        <v>#DIV/0!</v>
      </c>
    </row>
    <row r="490" spans="1:5" ht="16.5" customHeight="1">
      <c r="A490" s="121">
        <v>2069999</v>
      </c>
      <c r="B490" s="121" t="s">
        <v>444</v>
      </c>
      <c r="C490" s="132">
        <v>2260</v>
      </c>
      <c r="D490" s="105">
        <v>152</v>
      </c>
      <c r="E490" s="149">
        <f t="shared" si="7"/>
        <v>1486.842105263158</v>
      </c>
    </row>
    <row r="491" spans="1:5" ht="16.5" customHeight="1">
      <c r="A491" s="121">
        <v>207</v>
      </c>
      <c r="B491" s="86" t="s">
        <v>445</v>
      </c>
      <c r="C491" s="132">
        <f>SUM(C492,C508,C516,C527,C536,C544)</f>
        <v>17313</v>
      </c>
      <c r="D491" s="105">
        <v>14552</v>
      </c>
      <c r="E491" s="149">
        <f t="shared" si="7"/>
        <v>118.97333699835073</v>
      </c>
    </row>
    <row r="492" spans="1:5" ht="16.5" customHeight="1">
      <c r="A492" s="121">
        <v>20701</v>
      </c>
      <c r="B492" s="86" t="s">
        <v>446</v>
      </c>
      <c r="C492" s="132">
        <f>SUM(C493:C507)</f>
        <v>7623</v>
      </c>
      <c r="D492" s="105">
        <v>7775</v>
      </c>
      <c r="E492" s="149">
        <f t="shared" si="7"/>
        <v>98.04501607717042</v>
      </c>
    </row>
    <row r="493" spans="1:5" ht="16.5" customHeight="1">
      <c r="A493" s="121">
        <v>2070101</v>
      </c>
      <c r="B493" s="121" t="s">
        <v>119</v>
      </c>
      <c r="C493" s="132">
        <v>2058</v>
      </c>
      <c r="D493" s="105">
        <v>2125</v>
      </c>
      <c r="E493" s="149">
        <f t="shared" si="7"/>
        <v>96.84705882352941</v>
      </c>
    </row>
    <row r="494" spans="1:5" ht="16.5" customHeight="1">
      <c r="A494" s="121">
        <v>2070102</v>
      </c>
      <c r="B494" s="121" t="s">
        <v>120</v>
      </c>
      <c r="C494" s="132">
        <v>70</v>
      </c>
      <c r="D494" s="105">
        <v>0</v>
      </c>
      <c r="E494" s="149" t="e">
        <f t="shared" si="7"/>
        <v>#DIV/0!</v>
      </c>
    </row>
    <row r="495" spans="1:5" ht="16.5" customHeight="1">
      <c r="A495" s="121">
        <v>2070103</v>
      </c>
      <c r="B495" s="121" t="s">
        <v>121</v>
      </c>
      <c r="C495" s="132">
        <v>0</v>
      </c>
      <c r="D495" s="105">
        <v>0</v>
      </c>
      <c r="E495" s="149" t="e">
        <f t="shared" si="7"/>
        <v>#DIV/0!</v>
      </c>
    </row>
    <row r="496" spans="1:5" ht="16.5" customHeight="1">
      <c r="A496" s="121">
        <v>2070104</v>
      </c>
      <c r="B496" s="121" t="s">
        <v>447</v>
      </c>
      <c r="C496" s="132">
        <v>739</v>
      </c>
      <c r="D496" s="105">
        <v>508</v>
      </c>
      <c r="E496" s="149">
        <f t="shared" si="7"/>
        <v>145.4724409448819</v>
      </c>
    </row>
    <row r="497" spans="1:5" ht="16.5" customHeight="1">
      <c r="A497" s="121">
        <v>2070105</v>
      </c>
      <c r="B497" s="121" t="s">
        <v>448</v>
      </c>
      <c r="C497" s="132">
        <v>728</v>
      </c>
      <c r="D497" s="105">
        <v>648</v>
      </c>
      <c r="E497" s="149">
        <f t="shared" si="7"/>
        <v>112.34567901234568</v>
      </c>
    </row>
    <row r="498" spans="1:5" ht="16.5" customHeight="1">
      <c r="A498" s="121">
        <v>2070106</v>
      </c>
      <c r="B498" s="121" t="s">
        <v>449</v>
      </c>
      <c r="C498" s="132">
        <v>205</v>
      </c>
      <c r="D498" s="105">
        <v>65</v>
      </c>
      <c r="E498" s="149">
        <f t="shared" si="7"/>
        <v>315.38461538461536</v>
      </c>
    </row>
    <row r="499" spans="1:5" ht="16.5" customHeight="1">
      <c r="A499" s="121">
        <v>2070107</v>
      </c>
      <c r="B499" s="121" t="s">
        <v>450</v>
      </c>
      <c r="C499" s="132">
        <v>2259</v>
      </c>
      <c r="D499" s="105">
        <v>1482</v>
      </c>
      <c r="E499" s="149">
        <f t="shared" si="7"/>
        <v>152.42914979757086</v>
      </c>
    </row>
    <row r="500" spans="1:5" ht="16.5" customHeight="1">
      <c r="A500" s="121">
        <v>2070108</v>
      </c>
      <c r="B500" s="121" t="s">
        <v>451</v>
      </c>
      <c r="C500" s="132">
        <v>23</v>
      </c>
      <c r="D500" s="105">
        <v>25</v>
      </c>
      <c r="E500" s="149">
        <f t="shared" si="7"/>
        <v>92</v>
      </c>
    </row>
    <row r="501" spans="1:5" ht="16.5" customHeight="1">
      <c r="A501" s="121">
        <v>2070109</v>
      </c>
      <c r="B501" s="121" t="s">
        <v>452</v>
      </c>
      <c r="C501" s="132">
        <v>166</v>
      </c>
      <c r="D501" s="105">
        <v>56</v>
      </c>
      <c r="E501" s="149">
        <f t="shared" si="7"/>
        <v>296.42857142857144</v>
      </c>
    </row>
    <row r="502" spans="1:5" ht="16.5" customHeight="1">
      <c r="A502" s="121">
        <v>2070110</v>
      </c>
      <c r="B502" s="121" t="s">
        <v>453</v>
      </c>
      <c r="C502" s="132">
        <v>0</v>
      </c>
      <c r="D502" s="105">
        <v>0</v>
      </c>
      <c r="E502" s="149" t="e">
        <f t="shared" si="7"/>
        <v>#DIV/0!</v>
      </c>
    </row>
    <row r="503" spans="1:5" ht="16.5" customHeight="1">
      <c r="A503" s="121">
        <v>2070111</v>
      </c>
      <c r="B503" s="121" t="s">
        <v>454</v>
      </c>
      <c r="C503" s="132">
        <v>372</v>
      </c>
      <c r="D503" s="105">
        <v>201</v>
      </c>
      <c r="E503" s="149">
        <f t="shared" si="7"/>
        <v>185.07462686567163</v>
      </c>
    </row>
    <row r="504" spans="1:5" ht="16.5" customHeight="1">
      <c r="A504" s="121">
        <v>2070112</v>
      </c>
      <c r="B504" s="121" t="s">
        <v>455</v>
      </c>
      <c r="C504" s="132">
        <v>0</v>
      </c>
      <c r="D504" s="105">
        <v>0</v>
      </c>
      <c r="E504" s="149" t="e">
        <f t="shared" si="7"/>
        <v>#DIV/0!</v>
      </c>
    </row>
    <row r="505" spans="1:5" ht="16.5" customHeight="1">
      <c r="A505" s="121">
        <v>2070113</v>
      </c>
      <c r="B505" s="121" t="s">
        <v>456</v>
      </c>
      <c r="C505" s="132">
        <v>0</v>
      </c>
      <c r="D505" s="105">
        <v>0</v>
      </c>
      <c r="E505" s="149" t="e">
        <f t="shared" si="7"/>
        <v>#DIV/0!</v>
      </c>
    </row>
    <row r="506" spans="1:5" ht="16.5" customHeight="1">
      <c r="A506" s="121">
        <v>2070114</v>
      </c>
      <c r="B506" s="121" t="s">
        <v>457</v>
      </c>
      <c r="C506" s="132">
        <v>0</v>
      </c>
      <c r="D506" s="105">
        <v>0</v>
      </c>
      <c r="E506" s="149" t="e">
        <f t="shared" si="7"/>
        <v>#DIV/0!</v>
      </c>
    </row>
    <row r="507" spans="1:5" ht="16.5" customHeight="1">
      <c r="A507" s="121">
        <v>2070199</v>
      </c>
      <c r="B507" s="121" t="s">
        <v>458</v>
      </c>
      <c r="C507" s="132">
        <v>1003</v>
      </c>
      <c r="D507" s="105">
        <v>2665</v>
      </c>
      <c r="E507" s="149">
        <f t="shared" si="7"/>
        <v>37.63602251407129</v>
      </c>
    </row>
    <row r="508" spans="1:5" ht="16.5" customHeight="1">
      <c r="A508" s="121">
        <v>20702</v>
      </c>
      <c r="B508" s="86" t="s">
        <v>459</v>
      </c>
      <c r="C508" s="132">
        <f>SUM(C509:C515)</f>
        <v>521</v>
      </c>
      <c r="D508" s="105">
        <v>475</v>
      </c>
      <c r="E508" s="149">
        <f t="shared" si="7"/>
        <v>109.68421052631578</v>
      </c>
    </row>
    <row r="509" spans="1:5" ht="16.5" customHeight="1">
      <c r="A509" s="121">
        <v>2070201</v>
      </c>
      <c r="B509" s="121" t="s">
        <v>119</v>
      </c>
      <c r="C509" s="132">
        <v>20</v>
      </c>
      <c r="D509" s="105">
        <v>2</v>
      </c>
      <c r="E509" s="149">
        <f t="shared" si="7"/>
        <v>1000</v>
      </c>
    </row>
    <row r="510" spans="1:5" ht="16.5" customHeight="1">
      <c r="A510" s="121">
        <v>2070202</v>
      </c>
      <c r="B510" s="121" t="s">
        <v>120</v>
      </c>
      <c r="C510" s="132">
        <v>0</v>
      </c>
      <c r="D510" s="105">
        <v>0</v>
      </c>
      <c r="E510" s="149" t="e">
        <f t="shared" si="7"/>
        <v>#DIV/0!</v>
      </c>
    </row>
    <row r="511" spans="1:5" ht="16.5" customHeight="1">
      <c r="A511" s="121">
        <v>2070203</v>
      </c>
      <c r="B511" s="121" t="s">
        <v>121</v>
      </c>
      <c r="C511" s="132">
        <v>0</v>
      </c>
      <c r="D511" s="105">
        <v>0</v>
      </c>
      <c r="E511" s="149" t="e">
        <f t="shared" si="7"/>
        <v>#DIV/0!</v>
      </c>
    </row>
    <row r="512" spans="1:5" ht="16.5" customHeight="1">
      <c r="A512" s="121">
        <v>2070204</v>
      </c>
      <c r="B512" s="121" t="s">
        <v>460</v>
      </c>
      <c r="C512" s="132">
        <v>73</v>
      </c>
      <c r="D512" s="105">
        <v>64</v>
      </c>
      <c r="E512" s="149">
        <f t="shared" si="7"/>
        <v>114.0625</v>
      </c>
    </row>
    <row r="513" spans="1:5" ht="16.5" customHeight="1">
      <c r="A513" s="121">
        <v>2070205</v>
      </c>
      <c r="B513" s="121" t="s">
        <v>461</v>
      </c>
      <c r="C513" s="132">
        <v>405</v>
      </c>
      <c r="D513" s="105">
        <v>391</v>
      </c>
      <c r="E513" s="149">
        <f t="shared" si="7"/>
        <v>103.58056265984655</v>
      </c>
    </row>
    <row r="514" spans="1:5" ht="16.5" customHeight="1">
      <c r="A514" s="121">
        <v>2070206</v>
      </c>
      <c r="B514" s="121" t="s">
        <v>462</v>
      </c>
      <c r="C514" s="132">
        <v>0</v>
      </c>
      <c r="D514" s="105">
        <v>0</v>
      </c>
      <c r="E514" s="149" t="e">
        <f t="shared" si="7"/>
        <v>#DIV/0!</v>
      </c>
    </row>
    <row r="515" spans="1:5" ht="16.5" customHeight="1">
      <c r="A515" s="121">
        <v>2070299</v>
      </c>
      <c r="B515" s="121" t="s">
        <v>463</v>
      </c>
      <c r="C515" s="132">
        <v>23</v>
      </c>
      <c r="D515" s="105">
        <v>18</v>
      </c>
      <c r="E515" s="149">
        <f t="shared" si="7"/>
        <v>127.77777777777777</v>
      </c>
    </row>
    <row r="516" spans="1:5" ht="16.5" customHeight="1">
      <c r="A516" s="121">
        <v>20703</v>
      </c>
      <c r="B516" s="86" t="s">
        <v>464</v>
      </c>
      <c r="C516" s="132">
        <f>SUM(C517:C526)</f>
        <v>907</v>
      </c>
      <c r="D516" s="105">
        <v>1041</v>
      </c>
      <c r="E516" s="149">
        <f t="shared" si="7"/>
        <v>87.12776176753123</v>
      </c>
    </row>
    <row r="517" spans="1:5" ht="16.5" customHeight="1">
      <c r="A517" s="121">
        <v>2070301</v>
      </c>
      <c r="B517" s="121" t="s">
        <v>119</v>
      </c>
      <c r="C517" s="132">
        <v>0</v>
      </c>
      <c r="D517" s="105">
        <v>0</v>
      </c>
      <c r="E517" s="149" t="e">
        <f t="shared" si="7"/>
        <v>#DIV/0!</v>
      </c>
    </row>
    <row r="518" spans="1:5" ht="16.5" customHeight="1">
      <c r="A518" s="121">
        <v>2070302</v>
      </c>
      <c r="B518" s="121" t="s">
        <v>120</v>
      </c>
      <c r="C518" s="132">
        <v>0</v>
      </c>
      <c r="D518" s="105">
        <v>0</v>
      </c>
      <c r="E518" s="149" t="e">
        <f aca="true" t="shared" si="8" ref="E518:E581">C518/D518*100</f>
        <v>#DIV/0!</v>
      </c>
    </row>
    <row r="519" spans="1:5" ht="16.5" customHeight="1">
      <c r="A519" s="121">
        <v>2070303</v>
      </c>
      <c r="B519" s="121" t="s">
        <v>121</v>
      </c>
      <c r="C519" s="132">
        <v>0</v>
      </c>
      <c r="D519" s="105">
        <v>0</v>
      </c>
      <c r="E519" s="149" t="e">
        <f t="shared" si="8"/>
        <v>#DIV/0!</v>
      </c>
    </row>
    <row r="520" spans="1:5" ht="16.5" customHeight="1">
      <c r="A520" s="121">
        <v>2070304</v>
      </c>
      <c r="B520" s="121" t="s">
        <v>465</v>
      </c>
      <c r="C520" s="132">
        <v>0</v>
      </c>
      <c r="D520" s="105">
        <v>0</v>
      </c>
      <c r="E520" s="149" t="e">
        <f t="shared" si="8"/>
        <v>#DIV/0!</v>
      </c>
    </row>
    <row r="521" spans="1:5" ht="16.5" customHeight="1">
      <c r="A521" s="121">
        <v>2070305</v>
      </c>
      <c r="B521" s="121" t="s">
        <v>466</v>
      </c>
      <c r="C521" s="132">
        <v>12</v>
      </c>
      <c r="D521" s="105">
        <v>0</v>
      </c>
      <c r="E521" s="149" t="e">
        <f t="shared" si="8"/>
        <v>#DIV/0!</v>
      </c>
    </row>
    <row r="522" spans="1:5" ht="16.5" customHeight="1">
      <c r="A522" s="121">
        <v>2070306</v>
      </c>
      <c r="B522" s="121" t="s">
        <v>467</v>
      </c>
      <c r="C522" s="132">
        <v>15</v>
      </c>
      <c r="D522" s="105">
        <v>43</v>
      </c>
      <c r="E522" s="149">
        <f t="shared" si="8"/>
        <v>34.883720930232556</v>
      </c>
    </row>
    <row r="523" spans="1:5" ht="16.5" customHeight="1">
      <c r="A523" s="121">
        <v>2070307</v>
      </c>
      <c r="B523" s="121" t="s">
        <v>468</v>
      </c>
      <c r="C523" s="132">
        <v>133</v>
      </c>
      <c r="D523" s="105">
        <v>344</v>
      </c>
      <c r="E523" s="149">
        <f t="shared" si="8"/>
        <v>38.662790697674424</v>
      </c>
    </row>
    <row r="524" spans="1:5" ht="16.5" customHeight="1">
      <c r="A524" s="121">
        <v>2070308</v>
      </c>
      <c r="B524" s="121" t="s">
        <v>469</v>
      </c>
      <c r="C524" s="132">
        <v>464</v>
      </c>
      <c r="D524" s="105">
        <v>257</v>
      </c>
      <c r="E524" s="149">
        <f t="shared" si="8"/>
        <v>180.54474708171207</v>
      </c>
    </row>
    <row r="525" spans="1:5" ht="16.5" customHeight="1">
      <c r="A525" s="121">
        <v>2070309</v>
      </c>
      <c r="B525" s="121" t="s">
        <v>470</v>
      </c>
      <c r="C525" s="132">
        <v>0</v>
      </c>
      <c r="D525" s="105">
        <v>0</v>
      </c>
      <c r="E525" s="149" t="e">
        <f t="shared" si="8"/>
        <v>#DIV/0!</v>
      </c>
    </row>
    <row r="526" spans="1:5" ht="16.5" customHeight="1">
      <c r="A526" s="121">
        <v>2070399</v>
      </c>
      <c r="B526" s="121" t="s">
        <v>471</v>
      </c>
      <c r="C526" s="132">
        <v>283</v>
      </c>
      <c r="D526" s="105">
        <v>397</v>
      </c>
      <c r="E526" s="149">
        <f t="shared" si="8"/>
        <v>71.28463476070529</v>
      </c>
    </row>
    <row r="527" spans="1:5" ht="16.5" customHeight="1">
      <c r="A527" s="121">
        <v>20706</v>
      </c>
      <c r="B527" s="86" t="s">
        <v>472</v>
      </c>
      <c r="C527" s="132">
        <f>SUM(C528:C535)</f>
        <v>483</v>
      </c>
      <c r="D527" s="105">
        <v>412</v>
      </c>
      <c r="E527" s="149">
        <f t="shared" si="8"/>
        <v>117.23300970873787</v>
      </c>
    </row>
    <row r="528" spans="1:5" ht="16.5" customHeight="1">
      <c r="A528" s="121">
        <v>2070601</v>
      </c>
      <c r="B528" s="121" t="s">
        <v>119</v>
      </c>
      <c r="C528" s="132">
        <v>109</v>
      </c>
      <c r="D528" s="105">
        <v>108</v>
      </c>
      <c r="E528" s="149">
        <f t="shared" si="8"/>
        <v>100.92592592592592</v>
      </c>
    </row>
    <row r="529" spans="1:5" ht="16.5" customHeight="1">
      <c r="A529" s="121">
        <v>2070602</v>
      </c>
      <c r="B529" s="121" t="s">
        <v>120</v>
      </c>
      <c r="C529" s="132">
        <v>0</v>
      </c>
      <c r="D529" s="105">
        <v>30</v>
      </c>
      <c r="E529" s="149">
        <f t="shared" si="8"/>
        <v>0</v>
      </c>
    </row>
    <row r="530" spans="1:5" ht="16.5" customHeight="1">
      <c r="A530" s="121">
        <v>2070603</v>
      </c>
      <c r="B530" s="121" t="s">
        <v>121</v>
      </c>
      <c r="C530" s="132">
        <v>0</v>
      </c>
      <c r="D530" s="105">
        <v>0</v>
      </c>
      <c r="E530" s="149" t="e">
        <f t="shared" si="8"/>
        <v>#DIV/0!</v>
      </c>
    </row>
    <row r="531" spans="1:5" ht="16.5" customHeight="1">
      <c r="A531" s="121">
        <v>2070604</v>
      </c>
      <c r="B531" s="121" t="s">
        <v>473</v>
      </c>
      <c r="C531" s="132">
        <v>0</v>
      </c>
      <c r="D531" s="105">
        <v>15</v>
      </c>
      <c r="E531" s="149">
        <f t="shared" si="8"/>
        <v>0</v>
      </c>
    </row>
    <row r="532" spans="1:5" ht="16.5" customHeight="1">
      <c r="A532" s="121">
        <v>2070605</v>
      </c>
      <c r="B532" s="121" t="s">
        <v>474</v>
      </c>
      <c r="C532" s="132">
        <v>162</v>
      </c>
      <c r="D532" s="105">
        <v>183</v>
      </c>
      <c r="E532" s="149">
        <f t="shared" si="8"/>
        <v>88.52459016393442</v>
      </c>
    </row>
    <row r="533" spans="1:5" ht="16.5" customHeight="1">
      <c r="A533" s="121">
        <v>2070606</v>
      </c>
      <c r="B533" s="121" t="s">
        <v>475</v>
      </c>
      <c r="C533" s="132">
        <v>0</v>
      </c>
      <c r="D533" s="105">
        <v>0</v>
      </c>
      <c r="E533" s="149" t="e">
        <f t="shared" si="8"/>
        <v>#DIV/0!</v>
      </c>
    </row>
    <row r="534" spans="1:5" ht="16.5" customHeight="1">
      <c r="A534" s="121">
        <v>2070607</v>
      </c>
      <c r="B534" s="121" t="s">
        <v>476</v>
      </c>
      <c r="C534" s="132">
        <v>145</v>
      </c>
      <c r="D534" s="105">
        <v>40</v>
      </c>
      <c r="E534" s="149">
        <f t="shared" si="8"/>
        <v>362.5</v>
      </c>
    </row>
    <row r="535" spans="1:5" ht="16.5" customHeight="1">
      <c r="A535" s="121">
        <v>2070699</v>
      </c>
      <c r="B535" s="121" t="s">
        <v>477</v>
      </c>
      <c r="C535" s="132">
        <v>67</v>
      </c>
      <c r="D535" s="105">
        <v>36</v>
      </c>
      <c r="E535" s="149">
        <f t="shared" si="8"/>
        <v>186.11111111111111</v>
      </c>
    </row>
    <row r="536" spans="1:5" ht="16.5" customHeight="1">
      <c r="A536" s="121">
        <v>20708</v>
      </c>
      <c r="B536" s="86" t="s">
        <v>478</v>
      </c>
      <c r="C536" s="132">
        <f>SUM(C537:C543)</f>
        <v>4019</v>
      </c>
      <c r="D536" s="105">
        <v>2213</v>
      </c>
      <c r="E536" s="149">
        <f t="shared" si="8"/>
        <v>181.6086760054225</v>
      </c>
    </row>
    <row r="537" spans="1:5" ht="16.5" customHeight="1">
      <c r="A537" s="121">
        <v>2070801</v>
      </c>
      <c r="B537" s="121" t="s">
        <v>119</v>
      </c>
      <c r="C537" s="132">
        <v>474</v>
      </c>
      <c r="D537" s="105">
        <v>1280</v>
      </c>
      <c r="E537" s="149">
        <f t="shared" si="8"/>
        <v>37.03125</v>
      </c>
    </row>
    <row r="538" spans="1:5" ht="16.5" customHeight="1">
      <c r="A538" s="121">
        <v>2070802</v>
      </c>
      <c r="B538" s="121" t="s">
        <v>120</v>
      </c>
      <c r="C538" s="132">
        <v>0</v>
      </c>
      <c r="D538" s="105">
        <v>0</v>
      </c>
      <c r="E538" s="149" t="e">
        <f t="shared" si="8"/>
        <v>#DIV/0!</v>
      </c>
    </row>
    <row r="539" spans="1:5" ht="16.5" customHeight="1">
      <c r="A539" s="121">
        <v>2070803</v>
      </c>
      <c r="B539" s="121" t="s">
        <v>121</v>
      </c>
      <c r="C539" s="132">
        <v>0</v>
      </c>
      <c r="D539" s="105">
        <v>0</v>
      </c>
      <c r="E539" s="149" t="e">
        <f t="shared" si="8"/>
        <v>#DIV/0!</v>
      </c>
    </row>
    <row r="540" spans="1:5" ht="16.5" customHeight="1">
      <c r="A540" s="121">
        <v>2070806</v>
      </c>
      <c r="B540" s="121" t="s">
        <v>479</v>
      </c>
      <c r="C540" s="132">
        <v>16</v>
      </c>
      <c r="D540" s="105">
        <v>40</v>
      </c>
      <c r="E540" s="149">
        <f t="shared" si="8"/>
        <v>40</v>
      </c>
    </row>
    <row r="541" spans="1:5" ht="16.5" customHeight="1">
      <c r="A541" s="121">
        <v>2070807</v>
      </c>
      <c r="B541" s="121" t="s">
        <v>480</v>
      </c>
      <c r="C541" s="132">
        <v>267</v>
      </c>
      <c r="D541" s="105">
        <v>208</v>
      </c>
      <c r="E541" s="149">
        <f t="shared" si="8"/>
        <v>128.3653846153846</v>
      </c>
    </row>
    <row r="542" spans="1:5" ht="16.5" customHeight="1">
      <c r="A542" s="121">
        <v>2070808</v>
      </c>
      <c r="B542" s="121" t="s">
        <v>481</v>
      </c>
      <c r="C542" s="132">
        <v>2300</v>
      </c>
      <c r="D542" s="105">
        <v>92</v>
      </c>
      <c r="E542" s="149">
        <f t="shared" si="8"/>
        <v>2500</v>
      </c>
    </row>
    <row r="543" spans="1:5" ht="16.5" customHeight="1">
      <c r="A543" s="121">
        <v>2070899</v>
      </c>
      <c r="B543" s="121" t="s">
        <v>482</v>
      </c>
      <c r="C543" s="132">
        <v>962</v>
      </c>
      <c r="D543" s="105">
        <v>593</v>
      </c>
      <c r="E543" s="149">
        <f t="shared" si="8"/>
        <v>162.22596964586847</v>
      </c>
    </row>
    <row r="544" spans="1:5" ht="16.5" customHeight="1">
      <c r="A544" s="121">
        <v>20799</v>
      </c>
      <c r="B544" s="86" t="s">
        <v>483</v>
      </c>
      <c r="C544" s="132">
        <f>SUM(C545:C547)</f>
        <v>3760</v>
      </c>
      <c r="D544" s="105">
        <v>2636</v>
      </c>
      <c r="E544" s="149">
        <f t="shared" si="8"/>
        <v>142.6403641881639</v>
      </c>
    </row>
    <row r="545" spans="1:5" ht="16.5" customHeight="1">
      <c r="A545" s="121">
        <v>2079902</v>
      </c>
      <c r="B545" s="121" t="s">
        <v>484</v>
      </c>
      <c r="C545" s="132">
        <v>0</v>
      </c>
      <c r="D545" s="105">
        <v>0</v>
      </c>
      <c r="E545" s="149" t="e">
        <f t="shared" si="8"/>
        <v>#DIV/0!</v>
      </c>
    </row>
    <row r="546" spans="1:5" ht="16.5" customHeight="1">
      <c r="A546" s="121">
        <v>2079903</v>
      </c>
      <c r="B546" s="121" t="s">
        <v>485</v>
      </c>
      <c r="C546" s="132">
        <v>0</v>
      </c>
      <c r="D546" s="105">
        <v>40</v>
      </c>
      <c r="E546" s="149">
        <f t="shared" si="8"/>
        <v>0</v>
      </c>
    </row>
    <row r="547" spans="1:5" ht="16.5" customHeight="1">
      <c r="A547" s="121">
        <v>2079999</v>
      </c>
      <c r="B547" s="121" t="s">
        <v>486</v>
      </c>
      <c r="C547" s="132">
        <v>3760</v>
      </c>
      <c r="D547" s="105">
        <v>2596</v>
      </c>
      <c r="E547" s="149">
        <f t="shared" si="8"/>
        <v>144.83821263482278</v>
      </c>
    </row>
    <row r="548" spans="1:5" ht="16.5" customHeight="1">
      <c r="A548" s="153">
        <v>208</v>
      </c>
      <c r="B548" s="121" t="s">
        <v>487</v>
      </c>
      <c r="C548" s="121">
        <v>76098</v>
      </c>
      <c r="D548" s="105">
        <v>66720</v>
      </c>
      <c r="E548" s="149">
        <f t="shared" si="8"/>
        <v>114.05575539568345</v>
      </c>
    </row>
    <row r="549" spans="1:5" ht="16.5" customHeight="1">
      <c r="A549" s="153">
        <v>20801</v>
      </c>
      <c r="B549" s="121" t="s">
        <v>488</v>
      </c>
      <c r="C549" s="121">
        <v>5475</v>
      </c>
      <c r="D549" s="105">
        <v>5652</v>
      </c>
      <c r="E549" s="149">
        <f t="shared" si="8"/>
        <v>96.86836518046708</v>
      </c>
    </row>
    <row r="550" spans="1:5" ht="16.5" customHeight="1">
      <c r="A550" s="153">
        <v>2080101</v>
      </c>
      <c r="B550" s="121" t="s">
        <v>119</v>
      </c>
      <c r="C550" s="121">
        <v>1666</v>
      </c>
      <c r="D550" s="105">
        <v>1201</v>
      </c>
      <c r="E550" s="149">
        <f t="shared" si="8"/>
        <v>138.71773522064944</v>
      </c>
    </row>
    <row r="551" spans="1:5" ht="16.5" customHeight="1">
      <c r="A551" s="153">
        <v>2080102</v>
      </c>
      <c r="B551" s="121" t="s">
        <v>120</v>
      </c>
      <c r="C551" s="121">
        <v>1</v>
      </c>
      <c r="D551" s="105">
        <v>4</v>
      </c>
      <c r="E551" s="149">
        <f t="shared" si="8"/>
        <v>25</v>
      </c>
    </row>
    <row r="552" spans="1:5" ht="16.5" customHeight="1">
      <c r="A552" s="153">
        <v>2080103</v>
      </c>
      <c r="B552" s="121" t="s">
        <v>121</v>
      </c>
      <c r="C552" s="121">
        <v>0</v>
      </c>
      <c r="D552" s="105">
        <v>0</v>
      </c>
      <c r="E552" s="149" t="e">
        <f t="shared" si="8"/>
        <v>#DIV/0!</v>
      </c>
    </row>
    <row r="553" spans="1:5" ht="16.5" customHeight="1">
      <c r="A553" s="153">
        <v>2080104</v>
      </c>
      <c r="B553" s="121" t="s">
        <v>489</v>
      </c>
      <c r="C553" s="121">
        <v>0</v>
      </c>
      <c r="D553" s="105">
        <v>0</v>
      </c>
      <c r="E553" s="149" t="e">
        <f t="shared" si="8"/>
        <v>#DIV/0!</v>
      </c>
    </row>
    <row r="554" spans="1:5" ht="16.5" customHeight="1">
      <c r="A554" s="153">
        <v>2080105</v>
      </c>
      <c r="B554" s="121" t="s">
        <v>490</v>
      </c>
      <c r="C554" s="121">
        <v>234</v>
      </c>
      <c r="D554" s="105">
        <v>204</v>
      </c>
      <c r="E554" s="149">
        <f t="shared" si="8"/>
        <v>114.70588235294117</v>
      </c>
    </row>
    <row r="555" spans="1:5" ht="16.5" customHeight="1">
      <c r="A555" s="153">
        <v>2080106</v>
      </c>
      <c r="B555" s="121" t="s">
        <v>491</v>
      </c>
      <c r="C555" s="121">
        <v>253</v>
      </c>
      <c r="D555" s="105">
        <v>100</v>
      </c>
      <c r="E555" s="149">
        <f t="shared" si="8"/>
        <v>252.99999999999997</v>
      </c>
    </row>
    <row r="556" spans="1:5" ht="16.5" customHeight="1">
      <c r="A556" s="153">
        <v>2080107</v>
      </c>
      <c r="B556" s="121" t="s">
        <v>492</v>
      </c>
      <c r="C556" s="121">
        <v>21</v>
      </c>
      <c r="D556" s="105">
        <v>14</v>
      </c>
      <c r="E556" s="149">
        <f t="shared" si="8"/>
        <v>150</v>
      </c>
    </row>
    <row r="557" spans="1:5" ht="16.5" customHeight="1">
      <c r="A557" s="153">
        <v>2080108</v>
      </c>
      <c r="B557" s="121" t="s">
        <v>160</v>
      </c>
      <c r="C557" s="121">
        <v>0</v>
      </c>
      <c r="D557" s="105">
        <v>0</v>
      </c>
      <c r="E557" s="149" t="e">
        <f t="shared" si="8"/>
        <v>#DIV/0!</v>
      </c>
    </row>
    <row r="558" spans="1:5" ht="16.5" customHeight="1">
      <c r="A558" s="153">
        <v>2080109</v>
      </c>
      <c r="B558" s="121" t="s">
        <v>493</v>
      </c>
      <c r="C558" s="121">
        <v>1347</v>
      </c>
      <c r="D558" s="105">
        <v>1291</v>
      </c>
      <c r="E558" s="149">
        <f t="shared" si="8"/>
        <v>104.33772269558482</v>
      </c>
    </row>
    <row r="559" spans="1:5" ht="16.5" customHeight="1">
      <c r="A559" s="153">
        <v>2080110</v>
      </c>
      <c r="B559" s="121" t="s">
        <v>494</v>
      </c>
      <c r="C559" s="121">
        <v>0</v>
      </c>
      <c r="D559" s="105">
        <v>2</v>
      </c>
      <c r="E559" s="149">
        <f t="shared" si="8"/>
        <v>0</v>
      </c>
    </row>
    <row r="560" spans="1:5" ht="16.5" customHeight="1">
      <c r="A560" s="153">
        <v>2080111</v>
      </c>
      <c r="B560" s="121" t="s">
        <v>495</v>
      </c>
      <c r="C560" s="121">
        <v>5</v>
      </c>
      <c r="D560" s="105">
        <v>260</v>
      </c>
      <c r="E560" s="149">
        <f t="shared" si="8"/>
        <v>1.9230769230769231</v>
      </c>
    </row>
    <row r="561" spans="1:5" ht="16.5" customHeight="1">
      <c r="A561" s="153">
        <v>2080112</v>
      </c>
      <c r="B561" s="121" t="s">
        <v>496</v>
      </c>
      <c r="C561" s="121">
        <v>38</v>
      </c>
      <c r="D561" s="105">
        <v>60</v>
      </c>
      <c r="E561" s="149">
        <f t="shared" si="8"/>
        <v>63.33333333333333</v>
      </c>
    </row>
    <row r="562" spans="1:5" ht="16.5" customHeight="1">
      <c r="A562" s="153">
        <v>2080113</v>
      </c>
      <c r="B562" s="121" t="s">
        <v>497</v>
      </c>
      <c r="C562" s="121">
        <v>0</v>
      </c>
      <c r="D562" s="105">
        <v>0</v>
      </c>
      <c r="E562" s="149" t="e">
        <f t="shared" si="8"/>
        <v>#DIV/0!</v>
      </c>
    </row>
    <row r="563" spans="1:5" ht="16.5" customHeight="1">
      <c r="A563" s="153">
        <v>2080114</v>
      </c>
      <c r="B563" s="121" t="s">
        <v>498</v>
      </c>
      <c r="C563" s="121">
        <v>0</v>
      </c>
      <c r="D563" s="105">
        <v>0</v>
      </c>
      <c r="E563" s="149" t="e">
        <f t="shared" si="8"/>
        <v>#DIV/0!</v>
      </c>
    </row>
    <row r="564" spans="1:5" ht="16.5" customHeight="1">
      <c r="A564" s="153">
        <v>2080115</v>
      </c>
      <c r="B564" s="121" t="s">
        <v>499</v>
      </c>
      <c r="C564" s="121">
        <v>0</v>
      </c>
      <c r="D564" s="105">
        <v>0</v>
      </c>
      <c r="E564" s="149" t="e">
        <f t="shared" si="8"/>
        <v>#DIV/0!</v>
      </c>
    </row>
    <row r="565" spans="1:5" ht="16.5" customHeight="1">
      <c r="A565" s="153">
        <v>2080116</v>
      </c>
      <c r="B565" s="121" t="s">
        <v>500</v>
      </c>
      <c r="C565" s="121">
        <v>472</v>
      </c>
      <c r="D565" s="105">
        <v>130</v>
      </c>
      <c r="E565" s="149">
        <f t="shared" si="8"/>
        <v>363.0769230769231</v>
      </c>
    </row>
    <row r="566" spans="1:5" ht="16.5" customHeight="1">
      <c r="A566" s="153">
        <v>2080150</v>
      </c>
      <c r="B566" s="121" t="s">
        <v>128</v>
      </c>
      <c r="C566" s="121">
        <v>751</v>
      </c>
      <c r="D566" s="105">
        <v>427</v>
      </c>
      <c r="E566" s="149">
        <f t="shared" si="8"/>
        <v>175.87822014051523</v>
      </c>
    </row>
    <row r="567" spans="1:5" ht="16.5" customHeight="1">
      <c r="A567" s="153">
        <v>2080199</v>
      </c>
      <c r="B567" s="121" t="s">
        <v>501</v>
      </c>
      <c r="C567" s="121">
        <v>687</v>
      </c>
      <c r="D567" s="105">
        <v>1959</v>
      </c>
      <c r="E567" s="149">
        <f t="shared" si="8"/>
        <v>35.068912710566615</v>
      </c>
    </row>
    <row r="568" spans="1:5" ht="16.5" customHeight="1">
      <c r="A568" s="121">
        <v>20802</v>
      </c>
      <c r="B568" s="86" t="s">
        <v>502</v>
      </c>
      <c r="C568" s="132">
        <f>SUM(C569:C575)</f>
        <v>1281</v>
      </c>
      <c r="D568" s="105">
        <v>1887</v>
      </c>
      <c r="E568" s="149">
        <f t="shared" si="8"/>
        <v>67.88553259141494</v>
      </c>
    </row>
    <row r="569" spans="1:5" ht="16.5" customHeight="1">
      <c r="A569" s="121">
        <v>2080201</v>
      </c>
      <c r="B569" s="121" t="s">
        <v>119</v>
      </c>
      <c r="C569" s="132">
        <v>880</v>
      </c>
      <c r="D569" s="105">
        <v>687</v>
      </c>
      <c r="E569" s="149">
        <f t="shared" si="8"/>
        <v>128.09315866084427</v>
      </c>
    </row>
    <row r="570" spans="1:5" ht="16.5" customHeight="1">
      <c r="A570" s="121">
        <v>2080202</v>
      </c>
      <c r="B570" s="121" t="s">
        <v>120</v>
      </c>
      <c r="C570" s="132">
        <v>180</v>
      </c>
      <c r="D570" s="105">
        <v>0</v>
      </c>
      <c r="E570" s="149" t="e">
        <f t="shared" si="8"/>
        <v>#DIV/0!</v>
      </c>
    </row>
    <row r="571" spans="1:5" ht="16.5" customHeight="1">
      <c r="A571" s="121">
        <v>2080203</v>
      </c>
      <c r="B571" s="121" t="s">
        <v>121</v>
      </c>
      <c r="C571" s="132">
        <v>0</v>
      </c>
      <c r="D571" s="105">
        <v>0</v>
      </c>
      <c r="E571" s="149" t="e">
        <f t="shared" si="8"/>
        <v>#DIV/0!</v>
      </c>
    </row>
    <row r="572" spans="1:5" ht="16.5" customHeight="1">
      <c r="A572" s="121">
        <v>2080206</v>
      </c>
      <c r="B572" s="121" t="s">
        <v>503</v>
      </c>
      <c r="C572" s="132">
        <v>0</v>
      </c>
      <c r="D572" s="105">
        <v>0</v>
      </c>
      <c r="E572" s="149" t="e">
        <f t="shared" si="8"/>
        <v>#DIV/0!</v>
      </c>
    </row>
    <row r="573" spans="1:5" ht="16.5" customHeight="1">
      <c r="A573" s="121">
        <v>2080207</v>
      </c>
      <c r="B573" s="121" t="s">
        <v>504</v>
      </c>
      <c r="C573" s="132">
        <v>0</v>
      </c>
      <c r="D573" s="105">
        <v>0</v>
      </c>
      <c r="E573" s="149" t="e">
        <f t="shared" si="8"/>
        <v>#DIV/0!</v>
      </c>
    </row>
    <row r="574" spans="1:5" ht="16.5" customHeight="1">
      <c r="A574" s="121">
        <v>2080208</v>
      </c>
      <c r="B574" s="121" t="s">
        <v>505</v>
      </c>
      <c r="C574" s="132">
        <v>0</v>
      </c>
      <c r="D574" s="105">
        <v>0</v>
      </c>
      <c r="E574" s="149" t="e">
        <f t="shared" si="8"/>
        <v>#DIV/0!</v>
      </c>
    </row>
    <row r="575" spans="1:5" ht="16.5" customHeight="1">
      <c r="A575" s="121">
        <v>2080299</v>
      </c>
      <c r="B575" s="121" t="s">
        <v>506</v>
      </c>
      <c r="C575" s="132">
        <v>221</v>
      </c>
      <c r="D575" s="105">
        <v>1200</v>
      </c>
      <c r="E575" s="149">
        <f t="shared" si="8"/>
        <v>18.416666666666668</v>
      </c>
    </row>
    <row r="576" spans="1:5" ht="16.5" customHeight="1">
      <c r="A576" s="121">
        <v>20805</v>
      </c>
      <c r="B576" s="86" t="s">
        <v>507</v>
      </c>
      <c r="C576" s="132">
        <f>SUM(C577:C584)</f>
        <v>50931</v>
      </c>
      <c r="D576" s="105">
        <v>38040</v>
      </c>
      <c r="E576" s="149">
        <f t="shared" si="8"/>
        <v>133.88801261829653</v>
      </c>
    </row>
    <row r="577" spans="1:5" ht="16.5" customHeight="1">
      <c r="A577" s="121">
        <v>2080501</v>
      </c>
      <c r="B577" s="121" t="s">
        <v>508</v>
      </c>
      <c r="C577" s="132">
        <v>1026</v>
      </c>
      <c r="D577" s="105">
        <v>751</v>
      </c>
      <c r="E577" s="149">
        <f t="shared" si="8"/>
        <v>136.61784287616513</v>
      </c>
    </row>
    <row r="578" spans="1:5" ht="16.5" customHeight="1">
      <c r="A578" s="121">
        <v>2080502</v>
      </c>
      <c r="B578" s="121" t="s">
        <v>509</v>
      </c>
      <c r="C578" s="132">
        <v>269</v>
      </c>
      <c r="D578" s="105">
        <v>62</v>
      </c>
      <c r="E578" s="149">
        <f t="shared" si="8"/>
        <v>433.8709677419355</v>
      </c>
    </row>
    <row r="579" spans="1:5" ht="16.5" customHeight="1">
      <c r="A579" s="121">
        <v>2080503</v>
      </c>
      <c r="B579" s="121" t="s">
        <v>510</v>
      </c>
      <c r="C579" s="132">
        <v>0</v>
      </c>
      <c r="D579" s="105">
        <v>0</v>
      </c>
      <c r="E579" s="149" t="e">
        <f t="shared" si="8"/>
        <v>#DIV/0!</v>
      </c>
    </row>
    <row r="580" spans="1:5" ht="16.5" customHeight="1">
      <c r="A580" s="121">
        <v>2080505</v>
      </c>
      <c r="B580" s="121" t="s">
        <v>511</v>
      </c>
      <c r="C580" s="132">
        <v>11723</v>
      </c>
      <c r="D580" s="105">
        <v>18437</v>
      </c>
      <c r="E580" s="149">
        <f t="shared" si="8"/>
        <v>63.58409719585616</v>
      </c>
    </row>
    <row r="581" spans="1:5" ht="16.5" customHeight="1">
      <c r="A581" s="121">
        <v>2080506</v>
      </c>
      <c r="B581" s="121" t="s">
        <v>512</v>
      </c>
      <c r="C581" s="132">
        <v>0</v>
      </c>
      <c r="D581" s="105">
        <v>531</v>
      </c>
      <c r="E581" s="149">
        <f t="shared" si="8"/>
        <v>0</v>
      </c>
    </row>
    <row r="582" spans="1:5" ht="16.5" customHeight="1">
      <c r="A582" s="121">
        <v>2080507</v>
      </c>
      <c r="B582" s="121" t="s">
        <v>513</v>
      </c>
      <c r="C582" s="132">
        <v>35113</v>
      </c>
      <c r="D582" s="105">
        <v>15325</v>
      </c>
      <c r="E582" s="149">
        <f aca="true" t="shared" si="9" ref="E582:E604">C582/D582*100</f>
        <v>229.12234910277323</v>
      </c>
    </row>
    <row r="583" spans="1:5" ht="16.5" customHeight="1">
      <c r="A583" s="121">
        <v>2080508</v>
      </c>
      <c r="B583" s="121" t="s">
        <v>514</v>
      </c>
      <c r="C583" s="132">
        <v>2800</v>
      </c>
      <c r="D583" s="105">
        <v>2934</v>
      </c>
      <c r="E583" s="149">
        <f t="shared" si="9"/>
        <v>95.4328561690525</v>
      </c>
    </row>
    <row r="584" spans="1:5" ht="16.5" customHeight="1">
      <c r="A584" s="121">
        <v>2080599</v>
      </c>
      <c r="B584" s="121" t="s">
        <v>515</v>
      </c>
      <c r="C584" s="132">
        <v>0</v>
      </c>
      <c r="D584" s="105">
        <v>0</v>
      </c>
      <c r="E584" s="149" t="e">
        <f t="shared" si="9"/>
        <v>#DIV/0!</v>
      </c>
    </row>
    <row r="585" spans="1:5" ht="16.5" customHeight="1">
      <c r="A585" s="153">
        <v>20806</v>
      </c>
      <c r="B585" s="121" t="s">
        <v>516</v>
      </c>
      <c r="C585" s="121"/>
      <c r="D585" s="105">
        <v>0</v>
      </c>
      <c r="E585" s="149" t="e">
        <f t="shared" si="9"/>
        <v>#DIV/0!</v>
      </c>
    </row>
    <row r="586" spans="1:5" ht="16.5" customHeight="1">
      <c r="A586" s="153">
        <v>2080601</v>
      </c>
      <c r="B586" s="121" t="s">
        <v>517</v>
      </c>
      <c r="C586" s="121"/>
      <c r="D586" s="105">
        <v>0</v>
      </c>
      <c r="E586" s="149" t="e">
        <f t="shared" si="9"/>
        <v>#DIV/0!</v>
      </c>
    </row>
    <row r="587" spans="1:5" ht="16.5" customHeight="1">
      <c r="A587" s="153">
        <v>2080602</v>
      </c>
      <c r="B587" s="121" t="s">
        <v>518</v>
      </c>
      <c r="C587" s="121"/>
      <c r="D587" s="105">
        <v>0</v>
      </c>
      <c r="E587" s="149" t="e">
        <f t="shared" si="9"/>
        <v>#DIV/0!</v>
      </c>
    </row>
    <row r="588" spans="1:5" ht="16.5" customHeight="1">
      <c r="A588" s="153">
        <v>2080699</v>
      </c>
      <c r="B588" s="121" t="s">
        <v>519</v>
      </c>
      <c r="C588" s="121"/>
      <c r="D588" s="105">
        <v>0</v>
      </c>
      <c r="E588" s="149" t="e">
        <f t="shared" si="9"/>
        <v>#DIV/0!</v>
      </c>
    </row>
    <row r="589" spans="1:5" ht="16.5" customHeight="1">
      <c r="A589" s="121">
        <v>20807</v>
      </c>
      <c r="B589" s="86" t="s">
        <v>520</v>
      </c>
      <c r="C589" s="132">
        <f>SUM(C590:C598)</f>
        <v>1109</v>
      </c>
      <c r="D589" s="105">
        <v>3612</v>
      </c>
      <c r="E589" s="149">
        <f t="shared" si="9"/>
        <v>30.70321151716501</v>
      </c>
    </row>
    <row r="590" spans="1:5" ht="16.5" customHeight="1">
      <c r="A590" s="121">
        <v>2080701</v>
      </c>
      <c r="B590" s="121" t="s">
        <v>521</v>
      </c>
      <c r="C590" s="132">
        <v>0</v>
      </c>
      <c r="D590" s="105">
        <v>0</v>
      </c>
      <c r="E590" s="149" t="e">
        <f t="shared" si="9"/>
        <v>#DIV/0!</v>
      </c>
    </row>
    <row r="591" spans="1:5" ht="16.5" customHeight="1">
      <c r="A591" s="121">
        <v>2080702</v>
      </c>
      <c r="B591" s="121" t="s">
        <v>522</v>
      </c>
      <c r="C591" s="132">
        <v>0</v>
      </c>
      <c r="D591" s="105">
        <v>0</v>
      </c>
      <c r="E591" s="149" t="e">
        <f t="shared" si="9"/>
        <v>#DIV/0!</v>
      </c>
    </row>
    <row r="592" spans="1:5" ht="16.5" customHeight="1">
      <c r="A592" s="121">
        <v>2080704</v>
      </c>
      <c r="B592" s="121" t="s">
        <v>523</v>
      </c>
      <c r="C592" s="132">
        <v>0</v>
      </c>
      <c r="D592" s="105">
        <v>0</v>
      </c>
      <c r="E592" s="149" t="e">
        <f t="shared" si="9"/>
        <v>#DIV/0!</v>
      </c>
    </row>
    <row r="593" spans="1:5" ht="16.5" customHeight="1">
      <c r="A593" s="121">
        <v>2080705</v>
      </c>
      <c r="B593" s="121" t="s">
        <v>524</v>
      </c>
      <c r="C593" s="132">
        <v>188</v>
      </c>
      <c r="D593" s="105">
        <v>0</v>
      </c>
      <c r="E593" s="149" t="e">
        <f t="shared" si="9"/>
        <v>#DIV/0!</v>
      </c>
    </row>
    <row r="594" spans="1:5" ht="16.5" customHeight="1">
      <c r="A594" s="121">
        <v>2080709</v>
      </c>
      <c r="B594" s="121" t="s">
        <v>525</v>
      </c>
      <c r="C594" s="132">
        <v>0</v>
      </c>
      <c r="D594" s="105">
        <v>0</v>
      </c>
      <c r="E594" s="149" t="e">
        <f t="shared" si="9"/>
        <v>#DIV/0!</v>
      </c>
    </row>
    <row r="595" spans="1:5" ht="16.5" customHeight="1">
      <c r="A595" s="121">
        <v>2080711</v>
      </c>
      <c r="B595" s="121" t="s">
        <v>526</v>
      </c>
      <c r="C595" s="132">
        <v>0</v>
      </c>
      <c r="D595" s="105">
        <v>0</v>
      </c>
      <c r="E595" s="149" t="e">
        <f t="shared" si="9"/>
        <v>#DIV/0!</v>
      </c>
    </row>
    <row r="596" spans="1:5" ht="16.5" customHeight="1">
      <c r="A596" s="121">
        <v>2080712</v>
      </c>
      <c r="B596" s="121" t="s">
        <v>527</v>
      </c>
      <c r="C596" s="132">
        <v>0</v>
      </c>
      <c r="D596" s="105">
        <v>0</v>
      </c>
      <c r="E596" s="149" t="e">
        <f t="shared" si="9"/>
        <v>#DIV/0!</v>
      </c>
    </row>
    <row r="597" spans="1:5" ht="16.5" customHeight="1">
      <c r="A597" s="121">
        <v>2080713</v>
      </c>
      <c r="B597" s="121" t="s">
        <v>528</v>
      </c>
      <c r="C597" s="132">
        <v>0</v>
      </c>
      <c r="D597" s="105">
        <v>0</v>
      </c>
      <c r="E597" s="149" t="e">
        <f t="shared" si="9"/>
        <v>#DIV/0!</v>
      </c>
    </row>
    <row r="598" spans="1:5" ht="16.5" customHeight="1">
      <c r="A598" s="121">
        <v>2080799</v>
      </c>
      <c r="B598" s="121" t="s">
        <v>529</v>
      </c>
      <c r="C598" s="132">
        <v>921</v>
      </c>
      <c r="D598" s="105">
        <v>3612</v>
      </c>
      <c r="E598" s="149">
        <f t="shared" si="9"/>
        <v>25.49833887043189</v>
      </c>
    </row>
    <row r="599" spans="1:5" ht="16.5" customHeight="1">
      <c r="A599" s="121">
        <v>20808</v>
      </c>
      <c r="B599" s="86" t="s">
        <v>530</v>
      </c>
      <c r="C599" s="132">
        <f>SUM(C600:C607)</f>
        <v>4892</v>
      </c>
      <c r="D599" s="105">
        <v>4673</v>
      </c>
      <c r="E599" s="149">
        <f t="shared" si="9"/>
        <v>104.68649689706825</v>
      </c>
    </row>
    <row r="600" spans="1:5" ht="16.5" customHeight="1">
      <c r="A600" s="121">
        <v>2080801</v>
      </c>
      <c r="B600" s="121" t="s">
        <v>531</v>
      </c>
      <c r="C600" s="132">
        <v>2724</v>
      </c>
      <c r="D600" s="105">
        <v>2896</v>
      </c>
      <c r="E600" s="149">
        <f t="shared" si="9"/>
        <v>94.06077348066299</v>
      </c>
    </row>
    <row r="601" spans="1:5" ht="16.5" customHeight="1">
      <c r="A601" s="121">
        <v>2080802</v>
      </c>
      <c r="B601" s="121" t="s">
        <v>532</v>
      </c>
      <c r="C601" s="132">
        <v>4</v>
      </c>
      <c r="D601" s="105">
        <v>19</v>
      </c>
      <c r="E601" s="149">
        <f t="shared" si="9"/>
        <v>21.052631578947366</v>
      </c>
    </row>
    <row r="602" spans="1:5" ht="16.5" customHeight="1">
      <c r="A602" s="121">
        <v>2080803</v>
      </c>
      <c r="B602" s="121" t="s">
        <v>533</v>
      </c>
      <c r="C602" s="132">
        <v>0</v>
      </c>
      <c r="D602" s="105">
        <v>0</v>
      </c>
      <c r="E602" s="149" t="e">
        <f t="shared" si="9"/>
        <v>#DIV/0!</v>
      </c>
    </row>
    <row r="603" spans="1:5" ht="16.5" customHeight="1">
      <c r="A603" s="121">
        <v>2080805</v>
      </c>
      <c r="B603" s="121" t="s">
        <v>534</v>
      </c>
      <c r="C603" s="132">
        <v>0</v>
      </c>
      <c r="D603" s="105"/>
      <c r="E603" s="149" t="e">
        <f t="shared" si="9"/>
        <v>#DIV/0!</v>
      </c>
    </row>
    <row r="604" spans="1:5" ht="16.5" customHeight="1">
      <c r="A604" s="121">
        <v>2080806</v>
      </c>
      <c r="B604" s="121" t="s">
        <v>535</v>
      </c>
      <c r="C604" s="132">
        <v>0</v>
      </c>
      <c r="D604" s="105">
        <v>0</v>
      </c>
      <c r="E604" s="149" t="e">
        <f t="shared" si="9"/>
        <v>#DIV/0!</v>
      </c>
    </row>
    <row r="605" spans="1:5" ht="16.5" customHeight="1">
      <c r="A605" s="121">
        <v>2080807</v>
      </c>
      <c r="B605" s="121" t="s">
        <v>536</v>
      </c>
      <c r="C605" s="132">
        <v>0</v>
      </c>
      <c r="D605" s="105"/>
      <c r="E605" s="149"/>
    </row>
    <row r="606" spans="1:5" ht="16.5" customHeight="1">
      <c r="A606" s="121">
        <v>2080808</v>
      </c>
      <c r="B606" s="121" t="s">
        <v>537</v>
      </c>
      <c r="C606" s="132">
        <v>0</v>
      </c>
      <c r="D606" s="105">
        <v>0</v>
      </c>
      <c r="E606" s="149" t="e">
        <f aca="true" t="shared" si="10" ref="E606:E646">C606/D606*100</f>
        <v>#DIV/0!</v>
      </c>
    </row>
    <row r="607" spans="1:5" ht="16.5" customHeight="1">
      <c r="A607" s="121">
        <v>2080899</v>
      </c>
      <c r="B607" s="121" t="s">
        <v>538</v>
      </c>
      <c r="C607" s="132">
        <v>2164</v>
      </c>
      <c r="D607" s="105">
        <v>1758</v>
      </c>
      <c r="E607" s="149">
        <f t="shared" si="10"/>
        <v>123.09442548350398</v>
      </c>
    </row>
    <row r="608" spans="1:5" ht="16.5" customHeight="1">
      <c r="A608" s="121">
        <v>20809</v>
      </c>
      <c r="B608" s="86" t="s">
        <v>539</v>
      </c>
      <c r="C608" s="132">
        <f>SUM(C609:C614)</f>
        <v>3768</v>
      </c>
      <c r="D608" s="105">
        <v>1811</v>
      </c>
      <c r="E608" s="149">
        <f t="shared" si="10"/>
        <v>208.06184428492546</v>
      </c>
    </row>
    <row r="609" spans="1:5" ht="16.5" customHeight="1">
      <c r="A609" s="121">
        <v>2080901</v>
      </c>
      <c r="B609" s="121" t="s">
        <v>540</v>
      </c>
      <c r="C609" s="132">
        <v>0</v>
      </c>
      <c r="D609" s="105">
        <v>0</v>
      </c>
      <c r="E609" s="149" t="e">
        <f t="shared" si="10"/>
        <v>#DIV/0!</v>
      </c>
    </row>
    <row r="610" spans="1:5" ht="16.5" customHeight="1">
      <c r="A610" s="121">
        <v>2080902</v>
      </c>
      <c r="B610" s="121" t="s">
        <v>541</v>
      </c>
      <c r="C610" s="132">
        <v>325</v>
      </c>
      <c r="D610" s="105">
        <v>26</v>
      </c>
      <c r="E610" s="149">
        <f t="shared" si="10"/>
        <v>1250</v>
      </c>
    </row>
    <row r="611" spans="1:5" ht="16.5" customHeight="1">
      <c r="A611" s="121">
        <v>2080903</v>
      </c>
      <c r="B611" s="121" t="s">
        <v>542</v>
      </c>
      <c r="C611" s="132">
        <v>36</v>
      </c>
      <c r="D611" s="105">
        <v>162</v>
      </c>
      <c r="E611" s="149">
        <f t="shared" si="10"/>
        <v>22.22222222222222</v>
      </c>
    </row>
    <row r="612" spans="1:5" ht="16.5" customHeight="1">
      <c r="A612" s="121">
        <v>2080904</v>
      </c>
      <c r="B612" s="121" t="s">
        <v>543</v>
      </c>
      <c r="C612" s="132">
        <v>34</v>
      </c>
      <c r="D612" s="105">
        <v>0</v>
      </c>
      <c r="E612" s="149" t="e">
        <f t="shared" si="10"/>
        <v>#DIV/0!</v>
      </c>
    </row>
    <row r="613" spans="1:5" ht="16.5" customHeight="1">
      <c r="A613" s="121">
        <v>2080905</v>
      </c>
      <c r="B613" s="121" t="s">
        <v>544</v>
      </c>
      <c r="C613" s="132">
        <v>1384</v>
      </c>
      <c r="D613" s="105">
        <v>1379</v>
      </c>
      <c r="E613" s="149">
        <f t="shared" si="10"/>
        <v>100.36258158085569</v>
      </c>
    </row>
    <row r="614" spans="1:5" ht="16.5" customHeight="1">
      <c r="A614" s="121">
        <v>2080999</v>
      </c>
      <c r="B614" s="121" t="s">
        <v>545</v>
      </c>
      <c r="C614" s="132">
        <v>1989</v>
      </c>
      <c r="D614" s="105">
        <v>244</v>
      </c>
      <c r="E614" s="149">
        <f t="shared" si="10"/>
        <v>815.1639344262295</v>
      </c>
    </row>
    <row r="615" spans="1:5" ht="16.5" customHeight="1">
      <c r="A615" s="121">
        <v>20810</v>
      </c>
      <c r="B615" s="86" t="s">
        <v>546</v>
      </c>
      <c r="C615" s="132">
        <f>SUM(C616:C622)</f>
        <v>2882</v>
      </c>
      <c r="D615" s="105">
        <v>2608</v>
      </c>
      <c r="E615" s="149">
        <f t="shared" si="10"/>
        <v>110.50613496932516</v>
      </c>
    </row>
    <row r="616" spans="1:5" ht="16.5" customHeight="1">
      <c r="A616" s="121">
        <v>2081001</v>
      </c>
      <c r="B616" s="121" t="s">
        <v>547</v>
      </c>
      <c r="C616" s="132">
        <v>275</v>
      </c>
      <c r="D616" s="105">
        <v>622</v>
      </c>
      <c r="E616" s="149">
        <f t="shared" si="10"/>
        <v>44.21221864951769</v>
      </c>
    </row>
    <row r="617" spans="1:5" ht="16.5" customHeight="1">
      <c r="A617" s="121">
        <v>2081002</v>
      </c>
      <c r="B617" s="121" t="s">
        <v>548</v>
      </c>
      <c r="C617" s="132">
        <v>0</v>
      </c>
      <c r="D617" s="105">
        <v>0</v>
      </c>
      <c r="E617" s="149" t="e">
        <f t="shared" si="10"/>
        <v>#DIV/0!</v>
      </c>
    </row>
    <row r="618" spans="1:5" ht="16.5" customHeight="1">
      <c r="A618" s="121">
        <v>2081003</v>
      </c>
      <c r="B618" s="121" t="s">
        <v>549</v>
      </c>
      <c r="C618" s="132">
        <v>0</v>
      </c>
      <c r="D618" s="105">
        <v>0</v>
      </c>
      <c r="E618" s="149" t="e">
        <f t="shared" si="10"/>
        <v>#DIV/0!</v>
      </c>
    </row>
    <row r="619" spans="1:5" ht="16.5" customHeight="1">
      <c r="A619" s="121">
        <v>2081004</v>
      </c>
      <c r="B619" s="121" t="s">
        <v>550</v>
      </c>
      <c r="C619" s="132">
        <v>0</v>
      </c>
      <c r="D619" s="105">
        <v>0</v>
      </c>
      <c r="E619" s="149" t="e">
        <f t="shared" si="10"/>
        <v>#DIV/0!</v>
      </c>
    </row>
    <row r="620" spans="1:5" ht="16.5" customHeight="1">
      <c r="A620" s="121">
        <v>2081005</v>
      </c>
      <c r="B620" s="121" t="s">
        <v>551</v>
      </c>
      <c r="C620" s="132">
        <v>2417</v>
      </c>
      <c r="D620" s="105">
        <v>1614</v>
      </c>
      <c r="E620" s="149">
        <f t="shared" si="10"/>
        <v>149.7521685254027</v>
      </c>
    </row>
    <row r="621" spans="1:5" ht="16.5" customHeight="1">
      <c r="A621" s="121">
        <v>2081006</v>
      </c>
      <c r="B621" s="121" t="s">
        <v>552</v>
      </c>
      <c r="C621" s="132">
        <v>42</v>
      </c>
      <c r="D621" s="105">
        <v>350</v>
      </c>
      <c r="E621" s="149">
        <f t="shared" si="10"/>
        <v>12</v>
      </c>
    </row>
    <row r="622" spans="1:5" ht="16.5" customHeight="1">
      <c r="A622" s="121">
        <v>2081099</v>
      </c>
      <c r="B622" s="121" t="s">
        <v>553</v>
      </c>
      <c r="C622" s="132">
        <v>148</v>
      </c>
      <c r="D622" s="105">
        <v>22</v>
      </c>
      <c r="E622" s="149">
        <f t="shared" si="10"/>
        <v>672.7272727272727</v>
      </c>
    </row>
    <row r="623" spans="1:5" ht="16.5" customHeight="1">
      <c r="A623" s="121">
        <v>20811</v>
      </c>
      <c r="B623" s="86" t="s">
        <v>554</v>
      </c>
      <c r="C623" s="132">
        <f>SUM(C624:C631)</f>
        <v>1258</v>
      </c>
      <c r="D623" s="105">
        <v>1599</v>
      </c>
      <c r="E623" s="149">
        <f t="shared" si="10"/>
        <v>78.67417135709819</v>
      </c>
    </row>
    <row r="624" spans="1:5" ht="16.5" customHeight="1">
      <c r="A624" s="121">
        <v>2081101</v>
      </c>
      <c r="B624" s="121" t="s">
        <v>119</v>
      </c>
      <c r="C624" s="132">
        <v>190</v>
      </c>
      <c r="D624" s="105">
        <v>174</v>
      </c>
      <c r="E624" s="149">
        <f t="shared" si="10"/>
        <v>109.19540229885058</v>
      </c>
    </row>
    <row r="625" spans="1:5" ht="16.5" customHeight="1">
      <c r="A625" s="121">
        <v>2081102</v>
      </c>
      <c r="B625" s="121" t="s">
        <v>120</v>
      </c>
      <c r="C625" s="132">
        <v>0</v>
      </c>
      <c r="D625" s="105">
        <v>0</v>
      </c>
      <c r="E625" s="149" t="e">
        <f t="shared" si="10"/>
        <v>#DIV/0!</v>
      </c>
    </row>
    <row r="626" spans="1:5" ht="16.5" customHeight="1">
      <c r="A626" s="121">
        <v>2081103</v>
      </c>
      <c r="B626" s="121" t="s">
        <v>121</v>
      </c>
      <c r="C626" s="132">
        <v>0</v>
      </c>
      <c r="D626" s="105">
        <v>0</v>
      </c>
      <c r="E626" s="149" t="e">
        <f t="shared" si="10"/>
        <v>#DIV/0!</v>
      </c>
    </row>
    <row r="627" spans="1:5" ht="16.5" customHeight="1">
      <c r="A627" s="121">
        <v>2081104</v>
      </c>
      <c r="B627" s="121" t="s">
        <v>555</v>
      </c>
      <c r="C627" s="132">
        <v>58</v>
      </c>
      <c r="D627" s="105">
        <v>141</v>
      </c>
      <c r="E627" s="149">
        <f t="shared" si="10"/>
        <v>41.13475177304964</v>
      </c>
    </row>
    <row r="628" spans="1:5" ht="16.5" customHeight="1">
      <c r="A628" s="121">
        <v>2081105</v>
      </c>
      <c r="B628" s="121" t="s">
        <v>556</v>
      </c>
      <c r="C628" s="132">
        <v>68</v>
      </c>
      <c r="D628" s="105">
        <v>42</v>
      </c>
      <c r="E628" s="149">
        <f t="shared" si="10"/>
        <v>161.9047619047619</v>
      </c>
    </row>
    <row r="629" spans="1:5" ht="16.5" customHeight="1">
      <c r="A629" s="121">
        <v>2081106</v>
      </c>
      <c r="B629" s="121" t="s">
        <v>557</v>
      </c>
      <c r="C629" s="132">
        <v>15</v>
      </c>
      <c r="D629" s="105">
        <v>0</v>
      </c>
      <c r="E629" s="149" t="e">
        <f t="shared" si="10"/>
        <v>#DIV/0!</v>
      </c>
    </row>
    <row r="630" spans="1:5" ht="16.5" customHeight="1">
      <c r="A630" s="121">
        <v>2081107</v>
      </c>
      <c r="B630" s="121" t="s">
        <v>558</v>
      </c>
      <c r="C630" s="132">
        <v>0</v>
      </c>
      <c r="D630" s="105">
        <v>0</v>
      </c>
      <c r="E630" s="149" t="e">
        <f t="shared" si="10"/>
        <v>#DIV/0!</v>
      </c>
    </row>
    <row r="631" spans="1:5" ht="16.5" customHeight="1">
      <c r="A631" s="121">
        <v>2081199</v>
      </c>
      <c r="B631" s="121" t="s">
        <v>559</v>
      </c>
      <c r="C631" s="132">
        <v>927</v>
      </c>
      <c r="D631" s="105">
        <v>1242</v>
      </c>
      <c r="E631" s="149">
        <f t="shared" si="10"/>
        <v>74.63768115942028</v>
      </c>
    </row>
    <row r="632" spans="1:5" ht="16.5" customHeight="1">
      <c r="A632" s="121">
        <v>20816</v>
      </c>
      <c r="B632" s="86" t="s">
        <v>560</v>
      </c>
      <c r="C632" s="132">
        <f>SUM(C633:C636)</f>
        <v>190</v>
      </c>
      <c r="D632" s="105">
        <v>72</v>
      </c>
      <c r="E632" s="149">
        <f t="shared" si="10"/>
        <v>263.88888888888886</v>
      </c>
    </row>
    <row r="633" spans="1:5" ht="16.5" customHeight="1">
      <c r="A633" s="121">
        <v>2081601</v>
      </c>
      <c r="B633" s="121" t="s">
        <v>119</v>
      </c>
      <c r="C633" s="132">
        <v>109</v>
      </c>
      <c r="D633" s="105">
        <v>52</v>
      </c>
      <c r="E633" s="149">
        <f t="shared" si="10"/>
        <v>209.6153846153846</v>
      </c>
    </row>
    <row r="634" spans="1:5" ht="16.5" customHeight="1">
      <c r="A634" s="121">
        <v>2081602</v>
      </c>
      <c r="B634" s="121" t="s">
        <v>120</v>
      </c>
      <c r="C634" s="132">
        <v>0</v>
      </c>
      <c r="D634" s="105">
        <v>0</v>
      </c>
      <c r="E634" s="149" t="e">
        <f t="shared" si="10"/>
        <v>#DIV/0!</v>
      </c>
    </row>
    <row r="635" spans="1:5" ht="16.5" customHeight="1">
      <c r="A635" s="121">
        <v>2081603</v>
      </c>
      <c r="B635" s="121" t="s">
        <v>121</v>
      </c>
      <c r="C635" s="132">
        <v>0</v>
      </c>
      <c r="D635" s="105">
        <v>0</v>
      </c>
      <c r="E635" s="149" t="e">
        <f t="shared" si="10"/>
        <v>#DIV/0!</v>
      </c>
    </row>
    <row r="636" spans="1:5" ht="16.5" customHeight="1">
      <c r="A636" s="121">
        <v>2081699</v>
      </c>
      <c r="B636" s="121" t="s">
        <v>561</v>
      </c>
      <c r="C636" s="132">
        <v>81</v>
      </c>
      <c r="D636" s="105">
        <v>20</v>
      </c>
      <c r="E636" s="149">
        <f t="shared" si="10"/>
        <v>405</v>
      </c>
    </row>
    <row r="637" spans="1:5" ht="16.5" customHeight="1">
      <c r="A637" s="153">
        <v>20819</v>
      </c>
      <c r="B637" s="121" t="s">
        <v>562</v>
      </c>
      <c r="C637" s="121"/>
      <c r="D637" s="105">
        <v>0</v>
      </c>
      <c r="E637" s="149" t="e">
        <f t="shared" si="10"/>
        <v>#DIV/0!</v>
      </c>
    </row>
    <row r="638" spans="1:5" ht="16.5" customHeight="1">
      <c r="A638" s="153">
        <v>2081901</v>
      </c>
      <c r="B638" s="121" t="s">
        <v>563</v>
      </c>
      <c r="C638" s="121"/>
      <c r="D638" s="105">
        <v>0</v>
      </c>
      <c r="E638" s="149" t="e">
        <f t="shared" si="10"/>
        <v>#DIV/0!</v>
      </c>
    </row>
    <row r="639" spans="1:5" ht="16.5" customHeight="1">
      <c r="A639" s="153">
        <v>2081902</v>
      </c>
      <c r="B639" s="121" t="s">
        <v>564</v>
      </c>
      <c r="C639" s="121"/>
      <c r="D639" s="105">
        <v>0</v>
      </c>
      <c r="E639" s="149" t="e">
        <f t="shared" si="10"/>
        <v>#DIV/0!</v>
      </c>
    </row>
    <row r="640" spans="1:5" ht="16.5" customHeight="1">
      <c r="A640" s="121">
        <v>20820</v>
      </c>
      <c r="B640" s="86" t="s">
        <v>565</v>
      </c>
      <c r="C640" s="132">
        <f>SUM(C641:C642)</f>
        <v>318</v>
      </c>
      <c r="D640" s="105">
        <v>348</v>
      </c>
      <c r="E640" s="149">
        <f t="shared" si="10"/>
        <v>91.37931034482759</v>
      </c>
    </row>
    <row r="641" spans="1:5" ht="16.5" customHeight="1">
      <c r="A641" s="121">
        <v>2082001</v>
      </c>
      <c r="B641" s="121" t="s">
        <v>566</v>
      </c>
      <c r="C641" s="132">
        <v>21</v>
      </c>
      <c r="D641" s="105">
        <v>0</v>
      </c>
      <c r="E641" s="149" t="e">
        <f t="shared" si="10"/>
        <v>#DIV/0!</v>
      </c>
    </row>
    <row r="642" spans="1:5" ht="16.5" customHeight="1">
      <c r="A642" s="121">
        <v>2082002</v>
      </c>
      <c r="B642" s="121" t="s">
        <v>567</v>
      </c>
      <c r="C642" s="132">
        <v>297</v>
      </c>
      <c r="D642" s="105">
        <v>348</v>
      </c>
      <c r="E642" s="149">
        <f t="shared" si="10"/>
        <v>85.34482758620689</v>
      </c>
    </row>
    <row r="643" spans="1:5" ht="16.5" customHeight="1">
      <c r="A643" s="153">
        <v>20821</v>
      </c>
      <c r="B643" s="121" t="s">
        <v>568</v>
      </c>
      <c r="C643" s="121"/>
      <c r="D643" s="105">
        <v>0</v>
      </c>
      <c r="E643" s="149" t="e">
        <f t="shared" si="10"/>
        <v>#DIV/0!</v>
      </c>
    </row>
    <row r="644" spans="1:5" ht="16.5" customHeight="1">
      <c r="A644" s="153">
        <v>2082101</v>
      </c>
      <c r="B644" s="121" t="s">
        <v>569</v>
      </c>
      <c r="C644" s="121"/>
      <c r="D644" s="105">
        <v>0</v>
      </c>
      <c r="E644" s="149" t="e">
        <f t="shared" si="10"/>
        <v>#DIV/0!</v>
      </c>
    </row>
    <row r="645" spans="1:5" ht="16.5" customHeight="1">
      <c r="A645" s="153">
        <v>2082102</v>
      </c>
      <c r="B645" s="121" t="s">
        <v>570</v>
      </c>
      <c r="C645" s="121"/>
      <c r="D645" s="105">
        <v>0</v>
      </c>
      <c r="E645" s="149" t="e">
        <f t="shared" si="10"/>
        <v>#DIV/0!</v>
      </c>
    </row>
    <row r="646" spans="1:5" ht="16.5" customHeight="1">
      <c r="A646" s="153">
        <v>20824</v>
      </c>
      <c r="B646" s="121" t="s">
        <v>571</v>
      </c>
      <c r="C646" s="121"/>
      <c r="D646" s="105">
        <v>0</v>
      </c>
      <c r="E646" s="149" t="e">
        <f t="shared" si="10"/>
        <v>#DIV/0!</v>
      </c>
    </row>
    <row r="647" spans="1:5" ht="16.5" customHeight="1">
      <c r="A647" s="153">
        <v>2082401</v>
      </c>
      <c r="B647" s="121" t="s">
        <v>572</v>
      </c>
      <c r="C647" s="121"/>
      <c r="D647" s="105">
        <v>0</v>
      </c>
      <c r="E647" s="149" t="e">
        <f aca="true" t="shared" si="11" ref="E647:E710">C647/D647*100</f>
        <v>#DIV/0!</v>
      </c>
    </row>
    <row r="648" spans="1:5" ht="16.5" customHeight="1">
      <c r="A648" s="153">
        <v>2082402</v>
      </c>
      <c r="B648" s="121" t="s">
        <v>573</v>
      </c>
      <c r="C648" s="121"/>
      <c r="D648" s="105">
        <v>0</v>
      </c>
      <c r="E648" s="149" t="e">
        <f t="shared" si="11"/>
        <v>#DIV/0!</v>
      </c>
    </row>
    <row r="649" spans="1:5" ht="16.5" customHeight="1">
      <c r="A649" s="153">
        <v>20825</v>
      </c>
      <c r="B649" s="121" t="s">
        <v>574</v>
      </c>
      <c r="C649" s="121"/>
      <c r="D649" s="105">
        <v>6</v>
      </c>
      <c r="E649" s="149">
        <f t="shared" si="11"/>
        <v>0</v>
      </c>
    </row>
    <row r="650" spans="1:5" ht="16.5" customHeight="1">
      <c r="A650" s="153">
        <v>2082501</v>
      </c>
      <c r="B650" s="121" t="s">
        <v>575</v>
      </c>
      <c r="C650" s="121"/>
      <c r="D650" s="105">
        <v>6</v>
      </c>
      <c r="E650" s="149">
        <f t="shared" si="11"/>
        <v>0</v>
      </c>
    </row>
    <row r="651" spans="1:5" ht="16.5" customHeight="1">
      <c r="A651" s="153">
        <v>2082502</v>
      </c>
      <c r="B651" s="121" t="s">
        <v>576</v>
      </c>
      <c r="C651" s="121"/>
      <c r="D651" s="105">
        <v>0</v>
      </c>
      <c r="E651" s="149" t="e">
        <f t="shared" si="11"/>
        <v>#DIV/0!</v>
      </c>
    </row>
    <row r="652" spans="1:5" ht="16.5" customHeight="1">
      <c r="A652" s="121">
        <v>20826</v>
      </c>
      <c r="B652" s="86" t="s">
        <v>577</v>
      </c>
      <c r="C652" s="132">
        <f>SUM(C653:C655)</f>
        <v>27</v>
      </c>
      <c r="D652" s="105">
        <v>0</v>
      </c>
      <c r="E652" s="149" t="e">
        <f t="shared" si="11"/>
        <v>#DIV/0!</v>
      </c>
    </row>
    <row r="653" spans="1:5" ht="16.5" customHeight="1">
      <c r="A653" s="121">
        <v>2082601</v>
      </c>
      <c r="B653" s="121" t="s">
        <v>578</v>
      </c>
      <c r="C653" s="132">
        <v>0</v>
      </c>
      <c r="D653" s="105">
        <v>0</v>
      </c>
      <c r="E653" s="149" t="e">
        <f t="shared" si="11"/>
        <v>#DIV/0!</v>
      </c>
    </row>
    <row r="654" spans="1:5" ht="16.5" customHeight="1">
      <c r="A654" s="121">
        <v>2082602</v>
      </c>
      <c r="B654" s="121" t="s">
        <v>579</v>
      </c>
      <c r="C654" s="132">
        <v>0</v>
      </c>
      <c r="D654" s="105">
        <v>0</v>
      </c>
      <c r="E654" s="149" t="e">
        <f t="shared" si="11"/>
        <v>#DIV/0!</v>
      </c>
    </row>
    <row r="655" spans="1:5" ht="16.5" customHeight="1">
      <c r="A655" s="121">
        <v>2082699</v>
      </c>
      <c r="B655" s="121" t="s">
        <v>580</v>
      </c>
      <c r="C655" s="132">
        <v>27</v>
      </c>
      <c r="D655" s="105">
        <v>0</v>
      </c>
      <c r="E655" s="149" t="e">
        <f t="shared" si="11"/>
        <v>#DIV/0!</v>
      </c>
    </row>
    <row r="656" spans="1:5" ht="16.5" customHeight="1">
      <c r="A656" s="121">
        <v>20827</v>
      </c>
      <c r="B656" s="86" t="s">
        <v>581</v>
      </c>
      <c r="C656" s="132">
        <f>SUM(C657:C659)</f>
        <v>1061</v>
      </c>
      <c r="D656" s="105">
        <v>2069</v>
      </c>
      <c r="E656" s="149">
        <f t="shared" si="11"/>
        <v>51.28081198646689</v>
      </c>
    </row>
    <row r="657" spans="1:5" ht="16.5" customHeight="1">
      <c r="A657" s="121">
        <v>2082701</v>
      </c>
      <c r="B657" s="121" t="s">
        <v>582</v>
      </c>
      <c r="C657" s="132">
        <v>214</v>
      </c>
      <c r="D657" s="105">
        <v>0</v>
      </c>
      <c r="E657" s="149" t="e">
        <f t="shared" si="11"/>
        <v>#DIV/0!</v>
      </c>
    </row>
    <row r="658" spans="1:5" ht="16.5" customHeight="1">
      <c r="A658" s="121">
        <v>2082702</v>
      </c>
      <c r="B658" s="121" t="s">
        <v>583</v>
      </c>
      <c r="C658" s="132">
        <v>841</v>
      </c>
      <c r="D658" s="105">
        <v>181</v>
      </c>
      <c r="E658" s="149">
        <f t="shared" si="11"/>
        <v>464.64088397790056</v>
      </c>
    </row>
    <row r="659" spans="1:5" ht="16.5" customHeight="1">
      <c r="A659" s="121">
        <v>2082799</v>
      </c>
      <c r="B659" s="121" t="s">
        <v>584</v>
      </c>
      <c r="C659" s="132">
        <v>6</v>
      </c>
      <c r="D659" s="105">
        <v>1888</v>
      </c>
      <c r="E659" s="149">
        <f t="shared" si="11"/>
        <v>0.31779661016949157</v>
      </c>
    </row>
    <row r="660" spans="1:5" ht="16.5" customHeight="1">
      <c r="A660" s="121">
        <v>20828</v>
      </c>
      <c r="B660" s="86" t="s">
        <v>585</v>
      </c>
      <c r="C660" s="132">
        <f>SUM(C661:C667)</f>
        <v>1375</v>
      </c>
      <c r="D660" s="105">
        <v>3186</v>
      </c>
      <c r="E660" s="149">
        <f t="shared" si="11"/>
        <v>43.157564344005024</v>
      </c>
    </row>
    <row r="661" spans="1:5" ht="16.5" customHeight="1">
      <c r="A661" s="121">
        <v>2082801</v>
      </c>
      <c r="B661" s="121" t="s">
        <v>119</v>
      </c>
      <c r="C661" s="132">
        <v>55</v>
      </c>
      <c r="D661" s="105">
        <v>132</v>
      </c>
      <c r="E661" s="149">
        <f t="shared" si="11"/>
        <v>41.66666666666667</v>
      </c>
    </row>
    <row r="662" spans="1:5" ht="16.5" customHeight="1">
      <c r="A662" s="121">
        <v>2082802</v>
      </c>
      <c r="B662" s="121" t="s">
        <v>120</v>
      </c>
      <c r="C662" s="132">
        <v>0</v>
      </c>
      <c r="D662" s="105">
        <v>0</v>
      </c>
      <c r="E662" s="149" t="e">
        <f t="shared" si="11"/>
        <v>#DIV/0!</v>
      </c>
    </row>
    <row r="663" spans="1:5" ht="16.5" customHeight="1">
      <c r="A663" s="121">
        <v>2082803</v>
      </c>
      <c r="B663" s="121" t="s">
        <v>121</v>
      </c>
      <c r="C663" s="132">
        <v>0</v>
      </c>
      <c r="D663" s="105">
        <v>0</v>
      </c>
      <c r="E663" s="149" t="e">
        <f t="shared" si="11"/>
        <v>#DIV/0!</v>
      </c>
    </row>
    <row r="664" spans="1:5" ht="16.5" customHeight="1">
      <c r="A664" s="121">
        <v>2082804</v>
      </c>
      <c r="B664" s="121" t="s">
        <v>586</v>
      </c>
      <c r="C664" s="132">
        <v>0</v>
      </c>
      <c r="D664" s="105">
        <v>10</v>
      </c>
      <c r="E664" s="149">
        <f t="shared" si="11"/>
        <v>0</v>
      </c>
    </row>
    <row r="665" spans="1:5" ht="16.5" customHeight="1">
      <c r="A665" s="121">
        <v>2082805</v>
      </c>
      <c r="B665" s="121" t="s">
        <v>587</v>
      </c>
      <c r="C665" s="132">
        <v>0</v>
      </c>
      <c r="D665" s="105">
        <v>0</v>
      </c>
      <c r="E665" s="149" t="e">
        <f t="shared" si="11"/>
        <v>#DIV/0!</v>
      </c>
    </row>
    <row r="666" spans="1:5" ht="16.5" customHeight="1">
      <c r="A666" s="121">
        <v>2082850</v>
      </c>
      <c r="B666" s="121" t="s">
        <v>128</v>
      </c>
      <c r="C666" s="132">
        <v>23</v>
      </c>
      <c r="D666" s="105">
        <v>10</v>
      </c>
      <c r="E666" s="149">
        <f t="shared" si="11"/>
        <v>229.99999999999997</v>
      </c>
    </row>
    <row r="667" spans="1:5" ht="16.5" customHeight="1">
      <c r="A667" s="121">
        <v>2082899</v>
      </c>
      <c r="B667" s="121" t="s">
        <v>588</v>
      </c>
      <c r="C667" s="132">
        <v>1297</v>
      </c>
      <c r="D667" s="105">
        <v>3034</v>
      </c>
      <c r="E667" s="149">
        <f t="shared" si="11"/>
        <v>42.748846407383</v>
      </c>
    </row>
    <row r="668" spans="1:5" ht="16.5" customHeight="1">
      <c r="A668" s="153">
        <v>20830</v>
      </c>
      <c r="B668" s="121" t="s">
        <v>589</v>
      </c>
      <c r="C668" s="121"/>
      <c r="D668" s="105">
        <v>0</v>
      </c>
      <c r="E668" s="149" t="e">
        <f t="shared" si="11"/>
        <v>#DIV/0!</v>
      </c>
    </row>
    <row r="669" spans="1:5" ht="16.5" customHeight="1">
      <c r="A669" s="153">
        <v>2083001</v>
      </c>
      <c r="B669" s="121" t="s">
        <v>590</v>
      </c>
      <c r="C669" s="121"/>
      <c r="D669" s="105">
        <v>0</v>
      </c>
      <c r="E669" s="149" t="e">
        <f t="shared" si="11"/>
        <v>#DIV/0!</v>
      </c>
    </row>
    <row r="670" spans="1:5" ht="16.5" customHeight="1">
      <c r="A670" s="153">
        <v>2083099</v>
      </c>
      <c r="B670" s="121" t="s">
        <v>591</v>
      </c>
      <c r="C670" s="121"/>
      <c r="D670" s="105">
        <v>0</v>
      </c>
      <c r="E670" s="149" t="e">
        <f t="shared" si="11"/>
        <v>#DIV/0!</v>
      </c>
    </row>
    <row r="671" spans="1:5" ht="16.5" customHeight="1">
      <c r="A671" s="121">
        <v>20899</v>
      </c>
      <c r="B671" s="86" t="s">
        <v>592</v>
      </c>
      <c r="C671" s="132">
        <f>C672</f>
        <v>1531</v>
      </c>
      <c r="D671" s="105">
        <v>1157</v>
      </c>
      <c r="E671" s="149">
        <f t="shared" si="11"/>
        <v>132.32497839239412</v>
      </c>
    </row>
    <row r="672" spans="1:5" ht="16.5" customHeight="1">
      <c r="A672" s="121">
        <v>2089999</v>
      </c>
      <c r="B672" s="121" t="s">
        <v>593</v>
      </c>
      <c r="C672" s="132">
        <v>1531</v>
      </c>
      <c r="D672" s="105">
        <v>1157</v>
      </c>
      <c r="E672" s="149">
        <f t="shared" si="11"/>
        <v>132.32497839239412</v>
      </c>
    </row>
    <row r="673" spans="1:5" ht="16.5" customHeight="1">
      <c r="A673" s="121">
        <v>210</v>
      </c>
      <c r="B673" s="86" t="s">
        <v>594</v>
      </c>
      <c r="C673" s="132">
        <v>41827</v>
      </c>
      <c r="D673" s="105">
        <v>37260</v>
      </c>
      <c r="E673" s="149">
        <f t="shared" si="11"/>
        <v>112.25711218464842</v>
      </c>
    </row>
    <row r="674" spans="1:5" ht="16.5" customHeight="1">
      <c r="A674" s="121">
        <v>21001</v>
      </c>
      <c r="B674" s="86" t="s">
        <v>595</v>
      </c>
      <c r="C674" s="132">
        <f>SUM(C675:C678)</f>
        <v>2590</v>
      </c>
      <c r="D674" s="105">
        <v>2713</v>
      </c>
      <c r="E674" s="149">
        <f t="shared" si="11"/>
        <v>95.46627349797272</v>
      </c>
    </row>
    <row r="675" spans="1:5" ht="16.5" customHeight="1">
      <c r="A675" s="121">
        <v>2100101</v>
      </c>
      <c r="B675" s="121" t="s">
        <v>119</v>
      </c>
      <c r="C675" s="132">
        <v>1538</v>
      </c>
      <c r="D675" s="105">
        <v>1307</v>
      </c>
      <c r="E675" s="149">
        <f t="shared" si="11"/>
        <v>117.67406273909717</v>
      </c>
    </row>
    <row r="676" spans="1:5" ht="16.5" customHeight="1">
      <c r="A676" s="121">
        <v>2100102</v>
      </c>
      <c r="B676" s="121" t="s">
        <v>120</v>
      </c>
      <c r="C676" s="132">
        <v>0</v>
      </c>
      <c r="D676" s="105">
        <v>113</v>
      </c>
      <c r="E676" s="149">
        <f t="shared" si="11"/>
        <v>0</v>
      </c>
    </row>
    <row r="677" spans="1:5" ht="16.5" customHeight="1">
      <c r="A677" s="121">
        <v>2100103</v>
      </c>
      <c r="B677" s="121" t="s">
        <v>121</v>
      </c>
      <c r="C677" s="132">
        <v>0</v>
      </c>
      <c r="D677" s="105">
        <v>0</v>
      </c>
      <c r="E677" s="149" t="e">
        <f t="shared" si="11"/>
        <v>#DIV/0!</v>
      </c>
    </row>
    <row r="678" spans="1:5" ht="16.5" customHeight="1">
      <c r="A678" s="121">
        <v>2100199</v>
      </c>
      <c r="B678" s="121" t="s">
        <v>596</v>
      </c>
      <c r="C678" s="132">
        <v>1052</v>
      </c>
      <c r="D678" s="105">
        <v>1293</v>
      </c>
      <c r="E678" s="149">
        <f t="shared" si="11"/>
        <v>81.36117556071152</v>
      </c>
    </row>
    <row r="679" spans="1:5" ht="16.5" customHeight="1">
      <c r="A679" s="121">
        <v>21002</v>
      </c>
      <c r="B679" s="86" t="s">
        <v>597</v>
      </c>
      <c r="C679" s="132">
        <f>SUM(C680:C693)</f>
        <v>3990</v>
      </c>
      <c r="D679" s="105">
        <v>3656</v>
      </c>
      <c r="E679" s="149">
        <f t="shared" si="11"/>
        <v>109.13566739606127</v>
      </c>
    </row>
    <row r="680" spans="1:5" ht="16.5" customHeight="1">
      <c r="A680" s="121">
        <v>2100201</v>
      </c>
      <c r="B680" s="121" t="s">
        <v>598</v>
      </c>
      <c r="C680" s="132">
        <v>500</v>
      </c>
      <c r="D680" s="105">
        <v>237</v>
      </c>
      <c r="E680" s="149">
        <f t="shared" si="11"/>
        <v>210.9704641350211</v>
      </c>
    </row>
    <row r="681" spans="1:5" ht="16.5" customHeight="1">
      <c r="A681" s="121">
        <v>2100202</v>
      </c>
      <c r="B681" s="121" t="s">
        <v>599</v>
      </c>
      <c r="C681" s="132">
        <v>83</v>
      </c>
      <c r="D681" s="105">
        <v>231</v>
      </c>
      <c r="E681" s="149">
        <f t="shared" si="11"/>
        <v>35.93073593073593</v>
      </c>
    </row>
    <row r="682" spans="1:5" ht="16.5" customHeight="1">
      <c r="A682" s="121">
        <v>2100203</v>
      </c>
      <c r="B682" s="121" t="s">
        <v>600</v>
      </c>
      <c r="C682" s="132">
        <v>0</v>
      </c>
      <c r="D682" s="105">
        <v>0</v>
      </c>
      <c r="E682" s="149" t="e">
        <f t="shared" si="11"/>
        <v>#DIV/0!</v>
      </c>
    </row>
    <row r="683" spans="1:5" ht="16.5" customHeight="1">
      <c r="A683" s="121">
        <v>2100204</v>
      </c>
      <c r="B683" s="121" t="s">
        <v>601</v>
      </c>
      <c r="C683" s="132">
        <v>0</v>
      </c>
      <c r="D683" s="105">
        <v>100</v>
      </c>
      <c r="E683" s="149">
        <f t="shared" si="11"/>
        <v>0</v>
      </c>
    </row>
    <row r="684" spans="1:5" ht="16.5" customHeight="1">
      <c r="A684" s="121">
        <v>2100205</v>
      </c>
      <c r="B684" s="121" t="s">
        <v>602</v>
      </c>
      <c r="C684" s="132">
        <v>2096</v>
      </c>
      <c r="D684" s="105">
        <v>1814</v>
      </c>
      <c r="E684" s="149">
        <f t="shared" si="11"/>
        <v>115.5457552370452</v>
      </c>
    </row>
    <row r="685" spans="1:5" ht="16.5" customHeight="1">
      <c r="A685" s="121">
        <v>2100206</v>
      </c>
      <c r="B685" s="121" t="s">
        <v>603</v>
      </c>
      <c r="C685" s="132">
        <v>274</v>
      </c>
      <c r="D685" s="105">
        <v>8</v>
      </c>
      <c r="E685" s="149">
        <f t="shared" si="11"/>
        <v>3425</v>
      </c>
    </row>
    <row r="686" spans="1:5" ht="16.5" customHeight="1">
      <c r="A686" s="121">
        <v>2100207</v>
      </c>
      <c r="B686" s="121" t="s">
        <v>604</v>
      </c>
      <c r="C686" s="132">
        <v>0</v>
      </c>
      <c r="D686" s="105">
        <v>0</v>
      </c>
      <c r="E686" s="149" t="e">
        <f t="shared" si="11"/>
        <v>#DIV/0!</v>
      </c>
    </row>
    <row r="687" spans="1:5" ht="16.5" customHeight="1">
      <c r="A687" s="121">
        <v>2100208</v>
      </c>
      <c r="B687" s="121" t="s">
        <v>605</v>
      </c>
      <c r="C687" s="132">
        <v>0</v>
      </c>
      <c r="D687" s="105">
        <v>3</v>
      </c>
      <c r="E687" s="149">
        <f t="shared" si="11"/>
        <v>0</v>
      </c>
    </row>
    <row r="688" spans="1:5" ht="16.5" customHeight="1">
      <c r="A688" s="121">
        <v>2100209</v>
      </c>
      <c r="B688" s="121" t="s">
        <v>606</v>
      </c>
      <c r="C688" s="132">
        <v>0</v>
      </c>
      <c r="D688" s="105">
        <v>0</v>
      </c>
      <c r="E688" s="149" t="e">
        <f t="shared" si="11"/>
        <v>#DIV/0!</v>
      </c>
    </row>
    <row r="689" spans="1:5" ht="16.5" customHeight="1">
      <c r="A689" s="121">
        <v>2100210</v>
      </c>
      <c r="B689" s="121" t="s">
        <v>607</v>
      </c>
      <c r="C689" s="132">
        <v>0</v>
      </c>
      <c r="D689" s="105">
        <v>0</v>
      </c>
      <c r="E689" s="149" t="e">
        <f t="shared" si="11"/>
        <v>#DIV/0!</v>
      </c>
    </row>
    <row r="690" spans="1:5" ht="16.5" customHeight="1">
      <c r="A690" s="121">
        <v>2100211</v>
      </c>
      <c r="B690" s="121" t="s">
        <v>608</v>
      </c>
      <c r="C690" s="132">
        <v>0</v>
      </c>
      <c r="D690" s="105">
        <v>0</v>
      </c>
      <c r="E690" s="149" t="e">
        <f t="shared" si="11"/>
        <v>#DIV/0!</v>
      </c>
    </row>
    <row r="691" spans="1:5" ht="16.5" customHeight="1">
      <c r="A691" s="121">
        <v>2100212</v>
      </c>
      <c r="B691" s="121" t="s">
        <v>609</v>
      </c>
      <c r="C691" s="132">
        <v>0</v>
      </c>
      <c r="D691" s="105">
        <v>0</v>
      </c>
      <c r="E691" s="149" t="e">
        <f t="shared" si="11"/>
        <v>#DIV/0!</v>
      </c>
    </row>
    <row r="692" spans="1:5" ht="16.5" customHeight="1">
      <c r="A692" s="121">
        <v>2100213</v>
      </c>
      <c r="B692" s="121" t="s">
        <v>610</v>
      </c>
      <c r="C692" s="132">
        <v>0</v>
      </c>
      <c r="D692" s="105"/>
      <c r="E692" s="149"/>
    </row>
    <row r="693" spans="1:5" ht="16.5" customHeight="1">
      <c r="A693" s="121">
        <v>2100299</v>
      </c>
      <c r="B693" s="121" t="s">
        <v>611</v>
      </c>
      <c r="C693" s="132">
        <v>1037</v>
      </c>
      <c r="D693" s="105">
        <v>1263</v>
      </c>
      <c r="E693" s="149">
        <f aca="true" t="shared" si="12" ref="E693:E711">C693/D693*100</f>
        <v>82.10609659540776</v>
      </c>
    </row>
    <row r="694" spans="1:5" ht="16.5" customHeight="1">
      <c r="A694" s="121">
        <v>21003</v>
      </c>
      <c r="B694" s="86" t="s">
        <v>612</v>
      </c>
      <c r="C694" s="132">
        <f>SUM(C695:C697)</f>
        <v>375</v>
      </c>
      <c r="D694" s="105">
        <v>0</v>
      </c>
      <c r="E694" s="149" t="e">
        <f t="shared" si="12"/>
        <v>#DIV/0!</v>
      </c>
    </row>
    <row r="695" spans="1:5" ht="16.5" customHeight="1">
      <c r="A695" s="121">
        <v>2100301</v>
      </c>
      <c r="B695" s="121" t="s">
        <v>613</v>
      </c>
      <c r="C695" s="132">
        <v>0</v>
      </c>
      <c r="D695" s="105">
        <v>0</v>
      </c>
      <c r="E695" s="149" t="e">
        <f t="shared" si="12"/>
        <v>#DIV/0!</v>
      </c>
    </row>
    <row r="696" spans="1:5" ht="16.5" customHeight="1">
      <c r="A696" s="121">
        <v>2100302</v>
      </c>
      <c r="B696" s="121" t="s">
        <v>614</v>
      </c>
      <c r="C696" s="132">
        <v>0</v>
      </c>
      <c r="D696" s="105">
        <v>0</v>
      </c>
      <c r="E696" s="149" t="e">
        <f t="shared" si="12"/>
        <v>#DIV/0!</v>
      </c>
    </row>
    <row r="697" spans="1:5" ht="16.5" customHeight="1">
      <c r="A697" s="121">
        <v>2100399</v>
      </c>
      <c r="B697" s="121" t="s">
        <v>615</v>
      </c>
      <c r="C697" s="132">
        <v>375</v>
      </c>
      <c r="D697" s="105">
        <v>0</v>
      </c>
      <c r="E697" s="149" t="e">
        <f t="shared" si="12"/>
        <v>#DIV/0!</v>
      </c>
    </row>
    <row r="698" spans="1:5" ht="16.5" customHeight="1">
      <c r="A698" s="121">
        <v>21004</v>
      </c>
      <c r="B698" s="86" t="s">
        <v>616</v>
      </c>
      <c r="C698" s="132">
        <f>SUM(C699:C709)</f>
        <v>15164</v>
      </c>
      <c r="D698" s="105">
        <v>9511</v>
      </c>
      <c r="E698" s="149">
        <f t="shared" si="12"/>
        <v>159.4364420145095</v>
      </c>
    </row>
    <row r="699" spans="1:5" ht="16.5" customHeight="1">
      <c r="A699" s="121">
        <v>2100401</v>
      </c>
      <c r="B699" s="121" t="s">
        <v>617</v>
      </c>
      <c r="C699" s="132">
        <v>3002</v>
      </c>
      <c r="D699" s="105">
        <v>2769</v>
      </c>
      <c r="E699" s="149">
        <f t="shared" si="12"/>
        <v>108.41459010473096</v>
      </c>
    </row>
    <row r="700" spans="1:5" ht="16.5" customHeight="1">
      <c r="A700" s="121">
        <v>2100402</v>
      </c>
      <c r="B700" s="121" t="s">
        <v>618</v>
      </c>
      <c r="C700" s="132">
        <v>466</v>
      </c>
      <c r="D700" s="105">
        <v>359</v>
      </c>
      <c r="E700" s="149">
        <f t="shared" si="12"/>
        <v>129.8050139275766</v>
      </c>
    </row>
    <row r="701" spans="1:5" ht="16.5" customHeight="1">
      <c r="A701" s="121">
        <v>2100403</v>
      </c>
      <c r="B701" s="121" t="s">
        <v>619</v>
      </c>
      <c r="C701" s="132">
        <v>443</v>
      </c>
      <c r="D701" s="105">
        <v>505</v>
      </c>
      <c r="E701" s="149">
        <f t="shared" si="12"/>
        <v>87.72277227722772</v>
      </c>
    </row>
    <row r="702" spans="1:5" ht="16.5" customHeight="1">
      <c r="A702" s="121">
        <v>2100404</v>
      </c>
      <c r="B702" s="121" t="s">
        <v>620</v>
      </c>
      <c r="C702" s="132">
        <v>0</v>
      </c>
      <c r="D702" s="105">
        <v>32</v>
      </c>
      <c r="E702" s="149">
        <f t="shared" si="12"/>
        <v>0</v>
      </c>
    </row>
    <row r="703" spans="1:5" ht="16.5" customHeight="1">
      <c r="A703" s="121">
        <v>2100405</v>
      </c>
      <c r="B703" s="121" t="s">
        <v>621</v>
      </c>
      <c r="C703" s="132">
        <v>84</v>
      </c>
      <c r="D703" s="105">
        <v>69</v>
      </c>
      <c r="E703" s="149">
        <f t="shared" si="12"/>
        <v>121.73913043478262</v>
      </c>
    </row>
    <row r="704" spans="1:5" ht="16.5" customHeight="1">
      <c r="A704" s="121">
        <v>2100406</v>
      </c>
      <c r="B704" s="121" t="s">
        <v>622</v>
      </c>
      <c r="C704" s="132">
        <v>1066</v>
      </c>
      <c r="D704" s="105">
        <v>1641</v>
      </c>
      <c r="E704" s="149">
        <f t="shared" si="12"/>
        <v>64.96039000609385</v>
      </c>
    </row>
    <row r="705" spans="1:5" ht="16.5" customHeight="1">
      <c r="A705" s="121">
        <v>2100407</v>
      </c>
      <c r="B705" s="121" t="s">
        <v>623</v>
      </c>
      <c r="C705" s="132">
        <v>23</v>
      </c>
      <c r="D705" s="105">
        <v>0</v>
      </c>
      <c r="E705" s="149" t="e">
        <f t="shared" si="12"/>
        <v>#DIV/0!</v>
      </c>
    </row>
    <row r="706" spans="1:5" ht="16.5" customHeight="1">
      <c r="A706" s="121">
        <v>2100408</v>
      </c>
      <c r="B706" s="121" t="s">
        <v>624</v>
      </c>
      <c r="C706" s="132">
        <v>30</v>
      </c>
      <c r="D706" s="105">
        <v>233</v>
      </c>
      <c r="E706" s="149">
        <f t="shared" si="12"/>
        <v>12.875536480686694</v>
      </c>
    </row>
    <row r="707" spans="1:5" ht="16.5" customHeight="1">
      <c r="A707" s="121">
        <v>2100409</v>
      </c>
      <c r="B707" s="121" t="s">
        <v>625</v>
      </c>
      <c r="C707" s="132">
        <v>3023</v>
      </c>
      <c r="D707" s="105">
        <v>1525</v>
      </c>
      <c r="E707" s="149">
        <f t="shared" si="12"/>
        <v>198.22950819672133</v>
      </c>
    </row>
    <row r="708" spans="1:5" ht="16.5" customHeight="1">
      <c r="A708" s="121">
        <v>2100410</v>
      </c>
      <c r="B708" s="121" t="s">
        <v>626</v>
      </c>
      <c r="C708" s="132">
        <v>5070</v>
      </c>
      <c r="D708" s="105">
        <v>973</v>
      </c>
      <c r="E708" s="149">
        <f t="shared" si="12"/>
        <v>521.0688591983555</v>
      </c>
    </row>
    <row r="709" spans="1:5" ht="16.5" customHeight="1">
      <c r="A709" s="121">
        <v>2100499</v>
      </c>
      <c r="B709" s="121" t="s">
        <v>627</v>
      </c>
      <c r="C709" s="132">
        <v>1957</v>
      </c>
      <c r="D709" s="105">
        <v>1405</v>
      </c>
      <c r="E709" s="149">
        <f t="shared" si="12"/>
        <v>139.288256227758</v>
      </c>
    </row>
    <row r="710" spans="1:5" ht="16.5" customHeight="1">
      <c r="A710" s="121">
        <v>21006</v>
      </c>
      <c r="B710" s="86" t="s">
        <v>628</v>
      </c>
      <c r="C710" s="132">
        <f>SUM(C711:C712)</f>
        <v>336</v>
      </c>
      <c r="D710" s="105">
        <v>191</v>
      </c>
      <c r="E710" s="149">
        <f t="shared" si="12"/>
        <v>175.91623036649216</v>
      </c>
    </row>
    <row r="711" spans="1:5" ht="16.5" customHeight="1">
      <c r="A711" s="121">
        <v>2100601</v>
      </c>
      <c r="B711" s="121" t="s">
        <v>629</v>
      </c>
      <c r="C711" s="132">
        <v>336</v>
      </c>
      <c r="D711" s="105">
        <v>191</v>
      </c>
      <c r="E711" s="149">
        <f t="shared" si="12"/>
        <v>175.91623036649216</v>
      </c>
    </row>
    <row r="712" spans="1:5" ht="16.5" customHeight="1">
      <c r="A712" s="121">
        <v>2100699</v>
      </c>
      <c r="B712" s="121" t="s">
        <v>630</v>
      </c>
      <c r="C712" s="132">
        <v>0</v>
      </c>
      <c r="D712" s="105">
        <v>0</v>
      </c>
      <c r="E712" s="149" t="e">
        <f aca="true" t="shared" si="13" ref="E712:E775">C712/D712*100</f>
        <v>#DIV/0!</v>
      </c>
    </row>
    <row r="713" spans="1:5" ht="16.5" customHeight="1">
      <c r="A713" s="121">
        <v>21007</v>
      </c>
      <c r="B713" s="86" t="s">
        <v>631</v>
      </c>
      <c r="C713" s="132">
        <f>SUM(C714:C716)</f>
        <v>4175</v>
      </c>
      <c r="D713" s="105">
        <v>3172</v>
      </c>
      <c r="E713" s="149">
        <f t="shared" si="13"/>
        <v>131.6204287515763</v>
      </c>
    </row>
    <row r="714" spans="1:5" ht="16.5" customHeight="1">
      <c r="A714" s="121">
        <v>2100716</v>
      </c>
      <c r="B714" s="121" t="s">
        <v>632</v>
      </c>
      <c r="C714" s="132">
        <v>0</v>
      </c>
      <c r="D714" s="105">
        <v>0</v>
      </c>
      <c r="E714" s="149" t="e">
        <f t="shared" si="13"/>
        <v>#DIV/0!</v>
      </c>
    </row>
    <row r="715" spans="1:5" ht="16.5" customHeight="1">
      <c r="A715" s="121">
        <v>2100717</v>
      </c>
      <c r="B715" s="121" t="s">
        <v>633</v>
      </c>
      <c r="C715" s="132">
        <v>1594</v>
      </c>
      <c r="D715" s="105">
        <v>3171</v>
      </c>
      <c r="E715" s="149">
        <f t="shared" si="13"/>
        <v>50.26805424156417</v>
      </c>
    </row>
    <row r="716" spans="1:5" ht="16.5" customHeight="1">
      <c r="A716" s="121">
        <v>2100799</v>
      </c>
      <c r="B716" s="121" t="s">
        <v>634</v>
      </c>
      <c r="C716" s="132">
        <v>2581</v>
      </c>
      <c r="D716" s="105">
        <v>1</v>
      </c>
      <c r="E716" s="149">
        <f t="shared" si="13"/>
        <v>258100</v>
      </c>
    </row>
    <row r="717" spans="1:5" ht="16.5" customHeight="1">
      <c r="A717" s="121">
        <v>21011</v>
      </c>
      <c r="B717" s="86" t="s">
        <v>635</v>
      </c>
      <c r="C717" s="132">
        <f>SUM(C718:C721)</f>
        <v>9417</v>
      </c>
      <c r="D717" s="105">
        <v>12460</v>
      </c>
      <c r="E717" s="149">
        <f t="shared" si="13"/>
        <v>75.57784911717495</v>
      </c>
    </row>
    <row r="718" spans="1:5" ht="16.5" customHeight="1">
      <c r="A718" s="121">
        <v>2101101</v>
      </c>
      <c r="B718" s="121" t="s">
        <v>636</v>
      </c>
      <c r="C718" s="132">
        <v>4606</v>
      </c>
      <c r="D718" s="105">
        <v>4235</v>
      </c>
      <c r="E718" s="149">
        <f t="shared" si="13"/>
        <v>108.7603305785124</v>
      </c>
    </row>
    <row r="719" spans="1:5" ht="16.5" customHeight="1">
      <c r="A719" s="121">
        <v>2101102</v>
      </c>
      <c r="B719" s="121" t="s">
        <v>637</v>
      </c>
      <c r="C719" s="132">
        <v>3301</v>
      </c>
      <c r="D719" s="105">
        <v>6304</v>
      </c>
      <c r="E719" s="149">
        <f t="shared" si="13"/>
        <v>52.36357868020305</v>
      </c>
    </row>
    <row r="720" spans="1:5" ht="16.5" customHeight="1">
      <c r="A720" s="121">
        <v>2101103</v>
      </c>
      <c r="B720" s="121" t="s">
        <v>638</v>
      </c>
      <c r="C720" s="132">
        <v>1505</v>
      </c>
      <c r="D720" s="105">
        <v>1813</v>
      </c>
      <c r="E720" s="149">
        <f t="shared" si="13"/>
        <v>83.01158301158301</v>
      </c>
    </row>
    <row r="721" spans="1:5" ht="16.5" customHeight="1">
      <c r="A721" s="121">
        <v>2101199</v>
      </c>
      <c r="B721" s="121" t="s">
        <v>639</v>
      </c>
      <c r="C721" s="132">
        <v>5</v>
      </c>
      <c r="D721" s="105">
        <v>108</v>
      </c>
      <c r="E721" s="149">
        <f t="shared" si="13"/>
        <v>4.62962962962963</v>
      </c>
    </row>
    <row r="722" spans="1:5" ht="16.5" customHeight="1">
      <c r="A722" s="121">
        <v>21012</v>
      </c>
      <c r="B722" s="86" t="s">
        <v>640</v>
      </c>
      <c r="C722" s="132">
        <f>SUM(C723:C725)</f>
        <v>4346</v>
      </c>
      <c r="D722" s="105">
        <v>4504</v>
      </c>
      <c r="E722" s="149">
        <f t="shared" si="13"/>
        <v>96.49200710479575</v>
      </c>
    </row>
    <row r="723" spans="1:5" ht="16.5" customHeight="1">
      <c r="A723" s="121">
        <v>2101201</v>
      </c>
      <c r="B723" s="121" t="s">
        <v>641</v>
      </c>
      <c r="C723" s="132">
        <v>1000</v>
      </c>
      <c r="D723" s="105">
        <v>3468</v>
      </c>
      <c r="E723" s="149">
        <f t="shared" si="13"/>
        <v>28.835063437139564</v>
      </c>
    </row>
    <row r="724" spans="1:5" ht="16.5" customHeight="1">
      <c r="A724" s="121">
        <v>2101202</v>
      </c>
      <c r="B724" s="121" t="s">
        <v>642</v>
      </c>
      <c r="C724" s="132">
        <v>3346</v>
      </c>
      <c r="D724" s="105">
        <v>0</v>
      </c>
      <c r="E724" s="149" t="e">
        <f t="shared" si="13"/>
        <v>#DIV/0!</v>
      </c>
    </row>
    <row r="725" spans="1:5" ht="16.5" customHeight="1">
      <c r="A725" s="121">
        <v>2101299</v>
      </c>
      <c r="B725" s="121" t="s">
        <v>643</v>
      </c>
      <c r="C725" s="132">
        <v>0</v>
      </c>
      <c r="D725" s="105">
        <v>1036</v>
      </c>
      <c r="E725" s="149">
        <f t="shared" si="13"/>
        <v>0</v>
      </c>
    </row>
    <row r="726" spans="1:5" ht="16.5" customHeight="1">
      <c r="A726" s="121">
        <v>21013</v>
      </c>
      <c r="B726" s="86" t="s">
        <v>644</v>
      </c>
      <c r="C726" s="132">
        <f>SUM(C727:C729)</f>
        <v>517</v>
      </c>
      <c r="D726" s="105">
        <v>206</v>
      </c>
      <c r="E726" s="149">
        <f t="shared" si="13"/>
        <v>250.97087378640776</v>
      </c>
    </row>
    <row r="727" spans="1:5" ht="16.5" customHeight="1">
      <c r="A727" s="121">
        <v>2101301</v>
      </c>
      <c r="B727" s="121" t="s">
        <v>645</v>
      </c>
      <c r="C727" s="132">
        <v>64</v>
      </c>
      <c r="D727" s="105">
        <v>71</v>
      </c>
      <c r="E727" s="149">
        <f t="shared" si="13"/>
        <v>90.14084507042254</v>
      </c>
    </row>
    <row r="728" spans="1:5" ht="16.5" customHeight="1">
      <c r="A728" s="121">
        <v>2101302</v>
      </c>
      <c r="B728" s="121" t="s">
        <v>646</v>
      </c>
      <c r="C728" s="132">
        <v>385</v>
      </c>
      <c r="D728" s="105">
        <v>116</v>
      </c>
      <c r="E728" s="149">
        <f t="shared" si="13"/>
        <v>331.89655172413796</v>
      </c>
    </row>
    <row r="729" spans="1:5" ht="16.5" customHeight="1">
      <c r="A729" s="121">
        <v>2101399</v>
      </c>
      <c r="B729" s="121" t="s">
        <v>647</v>
      </c>
      <c r="C729" s="132">
        <v>68</v>
      </c>
      <c r="D729" s="105">
        <v>19</v>
      </c>
      <c r="E729" s="149">
        <f t="shared" si="13"/>
        <v>357.89473684210526</v>
      </c>
    </row>
    <row r="730" spans="1:5" ht="16.5" customHeight="1">
      <c r="A730" s="121">
        <v>21014</v>
      </c>
      <c r="B730" s="86" t="s">
        <v>648</v>
      </c>
      <c r="C730" s="132">
        <f>SUM(C731:C732)</f>
        <v>38</v>
      </c>
      <c r="D730" s="105">
        <v>99</v>
      </c>
      <c r="E730" s="149">
        <f t="shared" si="13"/>
        <v>38.38383838383838</v>
      </c>
    </row>
    <row r="731" spans="1:5" ht="16.5" customHeight="1">
      <c r="A731" s="121">
        <v>2101401</v>
      </c>
      <c r="B731" s="121" t="s">
        <v>649</v>
      </c>
      <c r="C731" s="132">
        <v>38</v>
      </c>
      <c r="D731" s="105">
        <v>99</v>
      </c>
      <c r="E731" s="149">
        <f t="shared" si="13"/>
        <v>38.38383838383838</v>
      </c>
    </row>
    <row r="732" spans="1:5" ht="16.5" customHeight="1">
      <c r="A732" s="121">
        <v>2101499</v>
      </c>
      <c r="B732" s="121" t="s">
        <v>650</v>
      </c>
      <c r="C732" s="132">
        <v>0</v>
      </c>
      <c r="D732" s="105">
        <v>0</v>
      </c>
      <c r="E732" s="149" t="e">
        <f t="shared" si="13"/>
        <v>#DIV/0!</v>
      </c>
    </row>
    <row r="733" spans="1:5" ht="16.5" customHeight="1">
      <c r="A733" s="121">
        <v>21015</v>
      </c>
      <c r="B733" s="86" t="s">
        <v>651</v>
      </c>
      <c r="C733" s="132">
        <f>SUM(C734:C741)</f>
        <v>717</v>
      </c>
      <c r="D733" s="105">
        <v>623</v>
      </c>
      <c r="E733" s="149">
        <f t="shared" si="13"/>
        <v>115.08828250401284</v>
      </c>
    </row>
    <row r="734" spans="1:5" ht="16.5" customHeight="1">
      <c r="A734" s="121">
        <v>2101501</v>
      </c>
      <c r="B734" s="121" t="s">
        <v>119</v>
      </c>
      <c r="C734" s="132">
        <v>185</v>
      </c>
      <c r="D734" s="105">
        <v>49</v>
      </c>
      <c r="E734" s="149">
        <f t="shared" si="13"/>
        <v>377.55102040816325</v>
      </c>
    </row>
    <row r="735" spans="1:5" ht="16.5" customHeight="1">
      <c r="A735" s="121">
        <v>2101502</v>
      </c>
      <c r="B735" s="121" t="s">
        <v>120</v>
      </c>
      <c r="C735" s="132">
        <v>16</v>
      </c>
      <c r="D735" s="105">
        <v>0</v>
      </c>
      <c r="E735" s="149" t="e">
        <f t="shared" si="13"/>
        <v>#DIV/0!</v>
      </c>
    </row>
    <row r="736" spans="1:5" ht="16.5" customHeight="1">
      <c r="A736" s="121">
        <v>2101503</v>
      </c>
      <c r="B736" s="121" t="s">
        <v>121</v>
      </c>
      <c r="C736" s="132">
        <v>4</v>
      </c>
      <c r="D736" s="105">
        <v>0</v>
      </c>
      <c r="E736" s="149" t="e">
        <f t="shared" si="13"/>
        <v>#DIV/0!</v>
      </c>
    </row>
    <row r="737" spans="1:5" ht="16.5" customHeight="1">
      <c r="A737" s="121">
        <v>2101504</v>
      </c>
      <c r="B737" s="121" t="s">
        <v>160</v>
      </c>
      <c r="C737" s="132">
        <v>0</v>
      </c>
      <c r="D737" s="105">
        <v>0</v>
      </c>
      <c r="E737" s="149" t="e">
        <f t="shared" si="13"/>
        <v>#DIV/0!</v>
      </c>
    </row>
    <row r="738" spans="1:5" ht="16.5" customHeight="1">
      <c r="A738" s="121">
        <v>2101505</v>
      </c>
      <c r="B738" s="121" t="s">
        <v>652</v>
      </c>
      <c r="C738" s="132">
        <v>215</v>
      </c>
      <c r="D738" s="105">
        <v>107</v>
      </c>
      <c r="E738" s="149">
        <f t="shared" si="13"/>
        <v>200.93457943925236</v>
      </c>
    </row>
    <row r="739" spans="1:5" ht="16.5" customHeight="1">
      <c r="A739" s="121">
        <v>2101506</v>
      </c>
      <c r="B739" s="121" t="s">
        <v>653</v>
      </c>
      <c r="C739" s="132">
        <v>93</v>
      </c>
      <c r="D739" s="105">
        <v>106</v>
      </c>
      <c r="E739" s="149">
        <f t="shared" si="13"/>
        <v>87.73584905660378</v>
      </c>
    </row>
    <row r="740" spans="1:5" ht="16.5" customHeight="1">
      <c r="A740" s="121">
        <v>2101550</v>
      </c>
      <c r="B740" s="121" t="s">
        <v>128</v>
      </c>
      <c r="C740" s="132">
        <v>1</v>
      </c>
      <c r="D740" s="105">
        <v>0</v>
      </c>
      <c r="E740" s="149" t="e">
        <f t="shared" si="13"/>
        <v>#DIV/0!</v>
      </c>
    </row>
    <row r="741" spans="1:5" ht="16.5" customHeight="1">
      <c r="A741" s="121">
        <v>2101599</v>
      </c>
      <c r="B741" s="121" t="s">
        <v>654</v>
      </c>
      <c r="C741" s="132">
        <v>203</v>
      </c>
      <c r="D741" s="105">
        <v>361</v>
      </c>
      <c r="E741" s="149">
        <f t="shared" si="13"/>
        <v>56.232686980609415</v>
      </c>
    </row>
    <row r="742" spans="1:5" ht="16.5" customHeight="1">
      <c r="A742" s="153">
        <v>21016</v>
      </c>
      <c r="B742" s="121" t="s">
        <v>655</v>
      </c>
      <c r="C742" s="121"/>
      <c r="D742" s="105">
        <v>0</v>
      </c>
      <c r="E742" s="149" t="e">
        <f t="shared" si="13"/>
        <v>#DIV/0!</v>
      </c>
    </row>
    <row r="743" spans="1:5" ht="16.5" customHeight="1">
      <c r="A743" s="153">
        <v>2101601</v>
      </c>
      <c r="B743" s="121" t="s">
        <v>656</v>
      </c>
      <c r="C743" s="121"/>
      <c r="D743" s="105">
        <v>0</v>
      </c>
      <c r="E743" s="149" t="e">
        <f t="shared" si="13"/>
        <v>#DIV/0!</v>
      </c>
    </row>
    <row r="744" spans="1:5" ht="16.5" customHeight="1">
      <c r="A744" s="121">
        <v>21099</v>
      </c>
      <c r="B744" s="86" t="s">
        <v>657</v>
      </c>
      <c r="C744" s="132">
        <f>C745</f>
        <v>162</v>
      </c>
      <c r="D744" s="105">
        <v>125</v>
      </c>
      <c r="E744" s="149">
        <f t="shared" si="13"/>
        <v>129.6</v>
      </c>
    </row>
    <row r="745" spans="1:5" ht="16.5" customHeight="1">
      <c r="A745" s="121">
        <v>2109999</v>
      </c>
      <c r="B745" s="121" t="s">
        <v>658</v>
      </c>
      <c r="C745" s="132">
        <v>162</v>
      </c>
      <c r="D745" s="105">
        <v>125</v>
      </c>
      <c r="E745" s="149">
        <f t="shared" si="13"/>
        <v>129.6</v>
      </c>
    </row>
    <row r="746" spans="1:5" ht="16.5" customHeight="1">
      <c r="A746" s="121">
        <v>211</v>
      </c>
      <c r="B746" s="86" t="s">
        <v>659</v>
      </c>
      <c r="C746" s="132">
        <v>5530</v>
      </c>
      <c r="D746" s="105">
        <v>38453</v>
      </c>
      <c r="E746" s="149">
        <f t="shared" si="13"/>
        <v>14.381192624762699</v>
      </c>
    </row>
    <row r="747" spans="1:5" ht="16.5" customHeight="1">
      <c r="A747" s="121">
        <v>21101</v>
      </c>
      <c r="B747" s="86" t="s">
        <v>660</v>
      </c>
      <c r="C747" s="132">
        <v>3192</v>
      </c>
      <c r="D747" s="105">
        <v>2563</v>
      </c>
      <c r="E747" s="149">
        <f t="shared" si="13"/>
        <v>124.54155286773312</v>
      </c>
    </row>
    <row r="748" spans="1:5" ht="16.5" customHeight="1">
      <c r="A748" s="121">
        <v>2110101</v>
      </c>
      <c r="B748" s="121" t="s">
        <v>119</v>
      </c>
      <c r="C748" s="132">
        <v>1351</v>
      </c>
      <c r="D748" s="105">
        <v>1440</v>
      </c>
      <c r="E748" s="149">
        <f t="shared" si="13"/>
        <v>93.81944444444444</v>
      </c>
    </row>
    <row r="749" spans="1:5" ht="16.5" customHeight="1">
      <c r="A749" s="121">
        <v>2110102</v>
      </c>
      <c r="B749" s="121" t="s">
        <v>120</v>
      </c>
      <c r="C749" s="132">
        <v>85</v>
      </c>
      <c r="D749" s="105">
        <v>0</v>
      </c>
      <c r="E749" s="149" t="e">
        <f t="shared" si="13"/>
        <v>#DIV/0!</v>
      </c>
    </row>
    <row r="750" spans="1:5" ht="16.5" customHeight="1">
      <c r="A750" s="121">
        <v>2110103</v>
      </c>
      <c r="B750" s="121" t="s">
        <v>121</v>
      </c>
      <c r="C750" s="132">
        <v>0</v>
      </c>
      <c r="D750" s="105">
        <v>0</v>
      </c>
      <c r="E750" s="149" t="e">
        <f t="shared" si="13"/>
        <v>#DIV/0!</v>
      </c>
    </row>
    <row r="751" spans="1:5" ht="16.5" customHeight="1">
      <c r="A751" s="121">
        <v>2110104</v>
      </c>
      <c r="B751" s="121" t="s">
        <v>661</v>
      </c>
      <c r="C751" s="132">
        <v>0</v>
      </c>
      <c r="D751" s="105">
        <v>0</v>
      </c>
      <c r="E751" s="149" t="e">
        <f t="shared" si="13"/>
        <v>#DIV/0!</v>
      </c>
    </row>
    <row r="752" spans="1:5" ht="16.5" customHeight="1">
      <c r="A752" s="121">
        <v>2110105</v>
      </c>
      <c r="B752" s="121" t="s">
        <v>662</v>
      </c>
      <c r="C752" s="132">
        <v>0</v>
      </c>
      <c r="D752" s="105">
        <v>0</v>
      </c>
      <c r="E752" s="149" t="e">
        <f t="shared" si="13"/>
        <v>#DIV/0!</v>
      </c>
    </row>
    <row r="753" spans="1:5" ht="16.5" customHeight="1">
      <c r="A753" s="121">
        <v>2110106</v>
      </c>
      <c r="B753" s="121" t="s">
        <v>663</v>
      </c>
      <c r="C753" s="132">
        <v>0</v>
      </c>
      <c r="D753" s="105">
        <v>0</v>
      </c>
      <c r="E753" s="149" t="e">
        <f t="shared" si="13"/>
        <v>#DIV/0!</v>
      </c>
    </row>
    <row r="754" spans="1:5" ht="16.5" customHeight="1">
      <c r="A754" s="121">
        <v>2110107</v>
      </c>
      <c r="B754" s="121" t="s">
        <v>664</v>
      </c>
      <c r="C754" s="132">
        <v>0</v>
      </c>
      <c r="D754" s="105">
        <v>0</v>
      </c>
      <c r="E754" s="149" t="e">
        <f t="shared" si="13"/>
        <v>#DIV/0!</v>
      </c>
    </row>
    <row r="755" spans="1:5" ht="16.5" customHeight="1">
      <c r="A755" s="121">
        <v>2110108</v>
      </c>
      <c r="B755" s="121" t="s">
        <v>665</v>
      </c>
      <c r="C755" s="132">
        <v>0</v>
      </c>
      <c r="D755" s="105">
        <v>0</v>
      </c>
      <c r="E755" s="149" t="e">
        <f t="shared" si="13"/>
        <v>#DIV/0!</v>
      </c>
    </row>
    <row r="756" spans="1:5" ht="16.5" customHeight="1">
      <c r="A756" s="121">
        <v>2110199</v>
      </c>
      <c r="B756" s="121" t="s">
        <v>666</v>
      </c>
      <c r="C756" s="132">
        <v>1756</v>
      </c>
      <c r="D756" s="105">
        <v>1123</v>
      </c>
      <c r="E756" s="149">
        <f t="shared" si="13"/>
        <v>156.36687444345503</v>
      </c>
    </row>
    <row r="757" spans="1:5" ht="16.5" customHeight="1">
      <c r="A757" s="121">
        <v>21102</v>
      </c>
      <c r="B757" s="86" t="s">
        <v>667</v>
      </c>
      <c r="C757" s="132">
        <f>SUM(C758:C760)</f>
        <v>93</v>
      </c>
      <c r="D757" s="105">
        <v>0</v>
      </c>
      <c r="E757" s="149" t="e">
        <f t="shared" si="13"/>
        <v>#DIV/0!</v>
      </c>
    </row>
    <row r="758" spans="1:5" ht="16.5" customHeight="1">
      <c r="A758" s="121">
        <v>2110203</v>
      </c>
      <c r="B758" s="121" t="s">
        <v>668</v>
      </c>
      <c r="C758" s="132">
        <v>0</v>
      </c>
      <c r="D758" s="105">
        <v>0</v>
      </c>
      <c r="E758" s="149" t="e">
        <f t="shared" si="13"/>
        <v>#DIV/0!</v>
      </c>
    </row>
    <row r="759" spans="1:5" ht="16.5" customHeight="1">
      <c r="A759" s="121">
        <v>2110204</v>
      </c>
      <c r="B759" s="121" t="s">
        <v>669</v>
      </c>
      <c r="C759" s="132">
        <v>0</v>
      </c>
      <c r="D759" s="105">
        <v>0</v>
      </c>
      <c r="E759" s="149" t="e">
        <f t="shared" si="13"/>
        <v>#DIV/0!</v>
      </c>
    </row>
    <row r="760" spans="1:5" ht="16.5" customHeight="1">
      <c r="A760" s="121">
        <v>2110299</v>
      </c>
      <c r="B760" s="121" t="s">
        <v>670</v>
      </c>
      <c r="C760" s="132">
        <v>93</v>
      </c>
      <c r="D760" s="105">
        <v>0</v>
      </c>
      <c r="E760" s="149" t="e">
        <f t="shared" si="13"/>
        <v>#DIV/0!</v>
      </c>
    </row>
    <row r="761" spans="1:5" ht="16.5" customHeight="1">
      <c r="A761" s="121">
        <v>21103</v>
      </c>
      <c r="B761" s="86" t="s">
        <v>671</v>
      </c>
      <c r="C761" s="132">
        <f>SUM(C762:C769)</f>
        <v>1731</v>
      </c>
      <c r="D761" s="105">
        <v>2020</v>
      </c>
      <c r="E761" s="149">
        <f t="shared" si="13"/>
        <v>85.6930693069307</v>
      </c>
    </row>
    <row r="762" spans="1:5" ht="16.5" customHeight="1">
      <c r="A762" s="121">
        <v>2110301</v>
      </c>
      <c r="B762" s="121" t="s">
        <v>672</v>
      </c>
      <c r="C762" s="132">
        <v>1030</v>
      </c>
      <c r="D762" s="105">
        <v>698</v>
      </c>
      <c r="E762" s="149">
        <f t="shared" si="13"/>
        <v>147.5644699140401</v>
      </c>
    </row>
    <row r="763" spans="1:5" ht="16.5" customHeight="1">
      <c r="A763" s="121">
        <v>2110302</v>
      </c>
      <c r="B763" s="121" t="s">
        <v>673</v>
      </c>
      <c r="C763" s="132">
        <v>565</v>
      </c>
      <c r="D763" s="105">
        <v>1000</v>
      </c>
      <c r="E763" s="149">
        <f t="shared" si="13"/>
        <v>56.49999999999999</v>
      </c>
    </row>
    <row r="764" spans="1:5" ht="16.5" customHeight="1">
      <c r="A764" s="121">
        <v>2110303</v>
      </c>
      <c r="B764" s="121" t="s">
        <v>674</v>
      </c>
      <c r="C764" s="132">
        <v>0</v>
      </c>
      <c r="D764" s="105">
        <v>0</v>
      </c>
      <c r="E764" s="149" t="e">
        <f t="shared" si="13"/>
        <v>#DIV/0!</v>
      </c>
    </row>
    <row r="765" spans="1:5" ht="16.5" customHeight="1">
      <c r="A765" s="121">
        <v>2110304</v>
      </c>
      <c r="B765" s="121" t="s">
        <v>675</v>
      </c>
      <c r="C765" s="132">
        <v>36</v>
      </c>
      <c r="D765" s="105">
        <v>0</v>
      </c>
      <c r="E765" s="149" t="e">
        <f t="shared" si="13"/>
        <v>#DIV/0!</v>
      </c>
    </row>
    <row r="766" spans="1:5" ht="16.5" customHeight="1">
      <c r="A766" s="121">
        <v>2110305</v>
      </c>
      <c r="B766" s="121" t="s">
        <v>676</v>
      </c>
      <c r="C766" s="132">
        <v>0</v>
      </c>
      <c r="D766" s="105">
        <v>0</v>
      </c>
      <c r="E766" s="149" t="e">
        <f t="shared" si="13"/>
        <v>#DIV/0!</v>
      </c>
    </row>
    <row r="767" spans="1:5" ht="16.5" customHeight="1">
      <c r="A767" s="121">
        <v>2110306</v>
      </c>
      <c r="B767" s="121" t="s">
        <v>677</v>
      </c>
      <c r="C767" s="132">
        <v>0</v>
      </c>
      <c r="D767" s="105">
        <v>0</v>
      </c>
      <c r="E767" s="149" t="e">
        <f t="shared" si="13"/>
        <v>#DIV/0!</v>
      </c>
    </row>
    <row r="768" spans="1:5" ht="16.5" customHeight="1">
      <c r="A768" s="121">
        <v>2110307</v>
      </c>
      <c r="B768" s="121" t="s">
        <v>678</v>
      </c>
      <c r="C768" s="132">
        <v>0</v>
      </c>
      <c r="D768" s="105">
        <v>0</v>
      </c>
      <c r="E768" s="149" t="e">
        <f t="shared" si="13"/>
        <v>#DIV/0!</v>
      </c>
    </row>
    <row r="769" spans="1:5" ht="16.5" customHeight="1">
      <c r="A769" s="121">
        <v>2110399</v>
      </c>
      <c r="B769" s="121" t="s">
        <v>679</v>
      </c>
      <c r="C769" s="132">
        <v>100</v>
      </c>
      <c r="D769" s="105">
        <v>322</v>
      </c>
      <c r="E769" s="149">
        <f t="shared" si="13"/>
        <v>31.05590062111801</v>
      </c>
    </row>
    <row r="770" spans="1:5" ht="16.5" customHeight="1">
      <c r="A770" s="121">
        <v>21104</v>
      </c>
      <c r="B770" s="86" t="s">
        <v>680</v>
      </c>
      <c r="C770" s="132">
        <f>SUM(C771:C776)</f>
        <v>190</v>
      </c>
      <c r="D770" s="105">
        <v>0</v>
      </c>
      <c r="E770" s="149" t="e">
        <f t="shared" si="13"/>
        <v>#DIV/0!</v>
      </c>
    </row>
    <row r="771" spans="1:5" ht="16.5" customHeight="1">
      <c r="A771" s="121">
        <v>2110401</v>
      </c>
      <c r="B771" s="121" t="s">
        <v>681</v>
      </c>
      <c r="C771" s="132">
        <v>0</v>
      </c>
      <c r="D771" s="105">
        <v>0</v>
      </c>
      <c r="E771" s="149" t="e">
        <f t="shared" si="13"/>
        <v>#DIV/0!</v>
      </c>
    </row>
    <row r="772" spans="1:5" ht="16.5" customHeight="1">
      <c r="A772" s="121">
        <v>2110402</v>
      </c>
      <c r="B772" s="121" t="s">
        <v>682</v>
      </c>
      <c r="C772" s="132">
        <v>0</v>
      </c>
      <c r="D772" s="105">
        <v>0</v>
      </c>
      <c r="E772" s="149" t="e">
        <f t="shared" si="13"/>
        <v>#DIV/0!</v>
      </c>
    </row>
    <row r="773" spans="1:5" ht="16.5" customHeight="1">
      <c r="A773" s="121">
        <v>2110404</v>
      </c>
      <c r="B773" s="121" t="s">
        <v>683</v>
      </c>
      <c r="C773" s="132">
        <v>0</v>
      </c>
      <c r="D773" s="105">
        <v>0</v>
      </c>
      <c r="E773" s="149" t="e">
        <f t="shared" si="13"/>
        <v>#DIV/0!</v>
      </c>
    </row>
    <row r="774" spans="1:5" ht="16.5" customHeight="1">
      <c r="A774" s="121">
        <v>2110405</v>
      </c>
      <c r="B774" s="121" t="s">
        <v>684</v>
      </c>
      <c r="C774" s="132">
        <v>0</v>
      </c>
      <c r="D774" s="105"/>
      <c r="E774" s="149"/>
    </row>
    <row r="775" spans="1:5" ht="16.5" customHeight="1">
      <c r="A775" s="121">
        <v>2110406</v>
      </c>
      <c r="B775" s="121" t="s">
        <v>685</v>
      </c>
      <c r="C775" s="132">
        <v>0</v>
      </c>
      <c r="D775" s="105"/>
      <c r="E775" s="149"/>
    </row>
    <row r="776" spans="1:5" ht="16.5" customHeight="1">
      <c r="A776" s="121">
        <v>2110499</v>
      </c>
      <c r="B776" s="121" t="s">
        <v>686</v>
      </c>
      <c r="C776" s="132">
        <v>190</v>
      </c>
      <c r="D776" s="105">
        <v>0</v>
      </c>
      <c r="E776" s="149" t="e">
        <f>C776/D776*100</f>
        <v>#DIV/0!</v>
      </c>
    </row>
    <row r="777" spans="1:5" ht="16.5" customHeight="1">
      <c r="A777" s="121">
        <v>21105</v>
      </c>
      <c r="B777" s="86" t="s">
        <v>687</v>
      </c>
      <c r="C777" s="132">
        <f>SUM(C778:C783)</f>
        <v>5</v>
      </c>
      <c r="D777" s="105">
        <v>10</v>
      </c>
      <c r="E777" s="149">
        <f>C777/D777*100</f>
        <v>50</v>
      </c>
    </row>
    <row r="778" spans="1:5" ht="16.5" customHeight="1">
      <c r="A778" s="121">
        <v>2110501</v>
      </c>
      <c r="B778" s="121" t="s">
        <v>688</v>
      </c>
      <c r="C778" s="132">
        <v>0</v>
      </c>
      <c r="D778" s="105">
        <v>0</v>
      </c>
      <c r="E778" s="149" t="e">
        <f aca="true" t="shared" si="14" ref="E778:E841">C778/D778*100</f>
        <v>#DIV/0!</v>
      </c>
    </row>
    <row r="779" spans="1:5" ht="16.5" customHeight="1">
      <c r="A779" s="121">
        <v>2110502</v>
      </c>
      <c r="B779" s="121" t="s">
        <v>689</v>
      </c>
      <c r="C779" s="132">
        <v>0</v>
      </c>
      <c r="D779" s="105">
        <v>0</v>
      </c>
      <c r="E779" s="149" t="e">
        <f t="shared" si="14"/>
        <v>#DIV/0!</v>
      </c>
    </row>
    <row r="780" spans="1:5" ht="16.5" customHeight="1">
      <c r="A780" s="121">
        <v>2110503</v>
      </c>
      <c r="B780" s="121" t="s">
        <v>690</v>
      </c>
      <c r="C780" s="132">
        <v>0</v>
      </c>
      <c r="D780" s="105">
        <v>0</v>
      </c>
      <c r="E780" s="149" t="e">
        <f t="shared" si="14"/>
        <v>#DIV/0!</v>
      </c>
    </row>
    <row r="781" spans="1:5" ht="16.5" customHeight="1">
      <c r="A781" s="121">
        <v>2110506</v>
      </c>
      <c r="B781" s="121" t="s">
        <v>691</v>
      </c>
      <c r="C781" s="132">
        <v>0</v>
      </c>
      <c r="D781" s="105">
        <v>0</v>
      </c>
      <c r="E781" s="149" t="e">
        <f t="shared" si="14"/>
        <v>#DIV/0!</v>
      </c>
    </row>
    <row r="782" spans="1:5" ht="16.5" customHeight="1">
      <c r="A782" s="121">
        <v>2110507</v>
      </c>
      <c r="B782" s="121" t="s">
        <v>692</v>
      </c>
      <c r="C782" s="132">
        <v>5</v>
      </c>
      <c r="D782" s="105">
        <v>10</v>
      </c>
      <c r="E782" s="149">
        <f t="shared" si="14"/>
        <v>50</v>
      </c>
    </row>
    <row r="783" spans="1:5" ht="16.5" customHeight="1">
      <c r="A783" s="121">
        <v>2110599</v>
      </c>
      <c r="B783" s="121" t="s">
        <v>693</v>
      </c>
      <c r="C783" s="132">
        <v>0</v>
      </c>
      <c r="D783" s="105">
        <v>0</v>
      </c>
      <c r="E783" s="149" t="e">
        <f t="shared" si="14"/>
        <v>#DIV/0!</v>
      </c>
    </row>
    <row r="784" spans="1:5" ht="16.5" customHeight="1">
      <c r="A784" s="153">
        <v>21106</v>
      </c>
      <c r="B784" s="121" t="s">
        <v>694</v>
      </c>
      <c r="C784" s="121"/>
      <c r="D784" s="105">
        <v>0</v>
      </c>
      <c r="E784" s="149" t="e">
        <f t="shared" si="14"/>
        <v>#DIV/0!</v>
      </c>
    </row>
    <row r="785" spans="1:5" ht="16.5" customHeight="1">
      <c r="A785" s="153">
        <v>2110602</v>
      </c>
      <c r="B785" s="121" t="s">
        <v>695</v>
      </c>
      <c r="C785" s="121"/>
      <c r="D785" s="105">
        <v>0</v>
      </c>
      <c r="E785" s="149" t="e">
        <f t="shared" si="14"/>
        <v>#DIV/0!</v>
      </c>
    </row>
    <row r="786" spans="1:5" ht="16.5" customHeight="1">
      <c r="A786" s="153">
        <v>2110603</v>
      </c>
      <c r="B786" s="121" t="s">
        <v>696</v>
      </c>
      <c r="C786" s="121"/>
      <c r="D786" s="105">
        <v>0</v>
      </c>
      <c r="E786" s="149" t="e">
        <f t="shared" si="14"/>
        <v>#DIV/0!</v>
      </c>
    </row>
    <row r="787" spans="1:5" ht="16.5" customHeight="1">
      <c r="A787" s="153">
        <v>2110604</v>
      </c>
      <c r="B787" s="121" t="s">
        <v>697</v>
      </c>
      <c r="C787" s="121"/>
      <c r="D787" s="105">
        <v>0</v>
      </c>
      <c r="E787" s="149" t="e">
        <f t="shared" si="14"/>
        <v>#DIV/0!</v>
      </c>
    </row>
    <row r="788" spans="1:5" ht="16.5" customHeight="1">
      <c r="A788" s="153">
        <v>2110605</v>
      </c>
      <c r="B788" s="121" t="s">
        <v>698</v>
      </c>
      <c r="C788" s="121"/>
      <c r="D788" s="105">
        <v>0</v>
      </c>
      <c r="E788" s="149" t="e">
        <f t="shared" si="14"/>
        <v>#DIV/0!</v>
      </c>
    </row>
    <row r="789" spans="1:5" ht="16.5" customHeight="1">
      <c r="A789" s="153">
        <v>2110699</v>
      </c>
      <c r="B789" s="121" t="s">
        <v>699</v>
      </c>
      <c r="C789" s="121"/>
      <c r="D789" s="105">
        <v>0</v>
      </c>
      <c r="E789" s="149" t="e">
        <f t="shared" si="14"/>
        <v>#DIV/0!</v>
      </c>
    </row>
    <row r="790" spans="1:5" ht="16.5" customHeight="1">
      <c r="A790" s="153">
        <v>21107</v>
      </c>
      <c r="B790" s="121" t="s">
        <v>700</v>
      </c>
      <c r="C790" s="121"/>
      <c r="D790" s="105">
        <v>0</v>
      </c>
      <c r="E790" s="149" t="e">
        <f t="shared" si="14"/>
        <v>#DIV/0!</v>
      </c>
    </row>
    <row r="791" spans="1:5" ht="16.5" customHeight="1">
      <c r="A791" s="153">
        <v>2110704</v>
      </c>
      <c r="B791" s="121" t="s">
        <v>701</v>
      </c>
      <c r="C791" s="121"/>
      <c r="D791" s="105">
        <v>0</v>
      </c>
      <c r="E791" s="149" t="e">
        <f t="shared" si="14"/>
        <v>#DIV/0!</v>
      </c>
    </row>
    <row r="792" spans="1:5" ht="16.5" customHeight="1">
      <c r="A792" s="153">
        <v>2110799</v>
      </c>
      <c r="B792" s="121" t="s">
        <v>702</v>
      </c>
      <c r="C792" s="121"/>
      <c r="D792" s="105">
        <v>0</v>
      </c>
      <c r="E792" s="149" t="e">
        <f t="shared" si="14"/>
        <v>#DIV/0!</v>
      </c>
    </row>
    <row r="793" spans="1:5" ht="16.5" customHeight="1">
      <c r="A793" s="153">
        <v>21108</v>
      </c>
      <c r="B793" s="121" t="s">
        <v>703</v>
      </c>
      <c r="C793" s="121"/>
      <c r="D793" s="105">
        <v>0</v>
      </c>
      <c r="E793" s="149" t="e">
        <f t="shared" si="14"/>
        <v>#DIV/0!</v>
      </c>
    </row>
    <row r="794" spans="1:5" ht="16.5" customHeight="1">
      <c r="A794" s="153">
        <v>2110804</v>
      </c>
      <c r="B794" s="121" t="s">
        <v>704</v>
      </c>
      <c r="C794" s="121"/>
      <c r="D794" s="105">
        <v>0</v>
      </c>
      <c r="E794" s="149" t="e">
        <f t="shared" si="14"/>
        <v>#DIV/0!</v>
      </c>
    </row>
    <row r="795" spans="1:5" ht="16.5" customHeight="1">
      <c r="A795" s="153">
        <v>2110899</v>
      </c>
      <c r="B795" s="121" t="s">
        <v>705</v>
      </c>
      <c r="C795" s="121"/>
      <c r="D795" s="105">
        <v>0</v>
      </c>
      <c r="E795" s="149" t="e">
        <f t="shared" si="14"/>
        <v>#DIV/0!</v>
      </c>
    </row>
    <row r="796" spans="1:5" ht="16.5" customHeight="1">
      <c r="A796" s="153">
        <v>21109</v>
      </c>
      <c r="B796" s="121" t="s">
        <v>706</v>
      </c>
      <c r="C796" s="121"/>
      <c r="D796" s="105">
        <v>0</v>
      </c>
      <c r="E796" s="149" t="e">
        <f t="shared" si="14"/>
        <v>#DIV/0!</v>
      </c>
    </row>
    <row r="797" spans="1:5" ht="16.5" customHeight="1">
      <c r="A797" s="153">
        <v>2110901</v>
      </c>
      <c r="B797" s="121" t="s">
        <v>707</v>
      </c>
      <c r="C797" s="121"/>
      <c r="D797" s="105">
        <v>0</v>
      </c>
      <c r="E797" s="149" t="e">
        <f t="shared" si="14"/>
        <v>#DIV/0!</v>
      </c>
    </row>
    <row r="798" spans="1:5" ht="16.5" customHeight="1">
      <c r="A798" s="121">
        <v>21110</v>
      </c>
      <c r="B798" s="86" t="s">
        <v>708</v>
      </c>
      <c r="C798" s="132">
        <f>C799</f>
        <v>59</v>
      </c>
      <c r="D798" s="105">
        <v>4911</v>
      </c>
      <c r="E798" s="149">
        <f t="shared" si="14"/>
        <v>1.201384646711464</v>
      </c>
    </row>
    <row r="799" spans="1:5" ht="16.5" customHeight="1">
      <c r="A799" s="121">
        <v>2111001</v>
      </c>
      <c r="B799" s="121" t="s">
        <v>709</v>
      </c>
      <c r="C799" s="132">
        <v>59</v>
      </c>
      <c r="D799" s="105">
        <v>4911</v>
      </c>
      <c r="E799" s="149">
        <f t="shared" si="14"/>
        <v>1.201384646711464</v>
      </c>
    </row>
    <row r="800" spans="1:5" ht="16.5" customHeight="1">
      <c r="A800" s="153">
        <v>21111</v>
      </c>
      <c r="B800" s="121" t="s">
        <v>710</v>
      </c>
      <c r="C800" s="121"/>
      <c r="D800" s="105">
        <v>0</v>
      </c>
      <c r="E800" s="149" t="e">
        <f t="shared" si="14"/>
        <v>#DIV/0!</v>
      </c>
    </row>
    <row r="801" spans="1:5" ht="16.5" customHeight="1">
      <c r="A801" s="153">
        <v>2111101</v>
      </c>
      <c r="B801" s="121" t="s">
        <v>711</v>
      </c>
      <c r="C801" s="121"/>
      <c r="D801" s="105">
        <v>0</v>
      </c>
      <c r="E801" s="149" t="e">
        <f t="shared" si="14"/>
        <v>#DIV/0!</v>
      </c>
    </row>
    <row r="802" spans="1:5" ht="16.5" customHeight="1">
      <c r="A802" s="153">
        <v>2111102</v>
      </c>
      <c r="B802" s="121" t="s">
        <v>712</v>
      </c>
      <c r="C802" s="121"/>
      <c r="D802" s="105">
        <v>0</v>
      </c>
      <c r="E802" s="149" t="e">
        <f t="shared" si="14"/>
        <v>#DIV/0!</v>
      </c>
    </row>
    <row r="803" spans="1:5" ht="16.5" customHeight="1">
      <c r="A803" s="153">
        <v>2111103</v>
      </c>
      <c r="B803" s="121" t="s">
        <v>713</v>
      </c>
      <c r="C803" s="121"/>
      <c r="D803" s="105">
        <v>0</v>
      </c>
      <c r="E803" s="149" t="e">
        <f t="shared" si="14"/>
        <v>#DIV/0!</v>
      </c>
    </row>
    <row r="804" spans="1:5" ht="16.5" customHeight="1">
      <c r="A804" s="153">
        <v>2111104</v>
      </c>
      <c r="B804" s="121" t="s">
        <v>714</v>
      </c>
      <c r="C804" s="121"/>
      <c r="D804" s="105">
        <v>0</v>
      </c>
      <c r="E804" s="149" t="e">
        <f t="shared" si="14"/>
        <v>#DIV/0!</v>
      </c>
    </row>
    <row r="805" spans="1:5" ht="16.5" customHeight="1">
      <c r="A805" s="153">
        <v>2111199</v>
      </c>
      <c r="B805" s="121" t="s">
        <v>715</v>
      </c>
      <c r="C805" s="121"/>
      <c r="D805" s="105">
        <v>0</v>
      </c>
      <c r="E805" s="149" t="e">
        <f t="shared" si="14"/>
        <v>#DIV/0!</v>
      </c>
    </row>
    <row r="806" spans="1:5" ht="16.5" customHeight="1">
      <c r="A806" s="153">
        <v>21112</v>
      </c>
      <c r="B806" s="121" t="s">
        <v>716</v>
      </c>
      <c r="C806" s="121"/>
      <c r="D806" s="105">
        <v>0</v>
      </c>
      <c r="E806" s="149" t="e">
        <f t="shared" si="14"/>
        <v>#DIV/0!</v>
      </c>
    </row>
    <row r="807" spans="1:5" ht="16.5" customHeight="1">
      <c r="A807" s="153">
        <v>2111201</v>
      </c>
      <c r="B807" s="121" t="s">
        <v>717</v>
      </c>
      <c r="C807" s="121"/>
      <c r="D807" s="105">
        <v>0</v>
      </c>
      <c r="E807" s="149" t="e">
        <f t="shared" si="14"/>
        <v>#DIV/0!</v>
      </c>
    </row>
    <row r="808" spans="1:5" ht="16.5" customHeight="1">
      <c r="A808" s="153">
        <v>21113</v>
      </c>
      <c r="B808" s="121" t="s">
        <v>718</v>
      </c>
      <c r="C808" s="121"/>
      <c r="D808" s="105">
        <v>0</v>
      </c>
      <c r="E808" s="149" t="e">
        <f t="shared" si="14"/>
        <v>#DIV/0!</v>
      </c>
    </row>
    <row r="809" spans="1:5" ht="16.5" customHeight="1">
      <c r="A809" s="153">
        <v>2111301</v>
      </c>
      <c r="B809" s="121" t="s">
        <v>719</v>
      </c>
      <c r="C809" s="121"/>
      <c r="D809" s="105">
        <v>0</v>
      </c>
      <c r="E809" s="149" t="e">
        <f t="shared" si="14"/>
        <v>#DIV/0!</v>
      </c>
    </row>
    <row r="810" spans="1:5" ht="16.5" customHeight="1">
      <c r="A810" s="153">
        <v>21114</v>
      </c>
      <c r="B810" s="121" t="s">
        <v>720</v>
      </c>
      <c r="C810" s="121"/>
      <c r="D810" s="105">
        <v>27277</v>
      </c>
      <c r="E810" s="149">
        <f t="shared" si="14"/>
        <v>0</v>
      </c>
    </row>
    <row r="811" spans="1:5" ht="16.5" customHeight="1">
      <c r="A811" s="153">
        <v>2111401</v>
      </c>
      <c r="B811" s="121" t="s">
        <v>119</v>
      </c>
      <c r="C811" s="121"/>
      <c r="D811" s="105">
        <v>0</v>
      </c>
      <c r="E811" s="149" t="e">
        <f t="shared" si="14"/>
        <v>#DIV/0!</v>
      </c>
    </row>
    <row r="812" spans="1:5" ht="16.5" customHeight="1">
      <c r="A812" s="153">
        <v>2111402</v>
      </c>
      <c r="B812" s="121" t="s">
        <v>120</v>
      </c>
      <c r="C812" s="121"/>
      <c r="D812" s="105">
        <v>0</v>
      </c>
      <c r="E812" s="149" t="e">
        <f t="shared" si="14"/>
        <v>#DIV/0!</v>
      </c>
    </row>
    <row r="813" spans="1:5" ht="16.5" customHeight="1">
      <c r="A813" s="153">
        <v>2111403</v>
      </c>
      <c r="B813" s="121" t="s">
        <v>121</v>
      </c>
      <c r="C813" s="121"/>
      <c r="D813" s="105">
        <v>0</v>
      </c>
      <c r="E813" s="149" t="e">
        <f t="shared" si="14"/>
        <v>#DIV/0!</v>
      </c>
    </row>
    <row r="814" spans="1:5" ht="16.5" customHeight="1">
      <c r="A814" s="153">
        <v>2111404</v>
      </c>
      <c r="B814" s="121" t="s">
        <v>1170</v>
      </c>
      <c r="C814" s="121"/>
      <c r="D814" s="105">
        <v>0</v>
      </c>
      <c r="E814" s="149" t="e">
        <f t="shared" si="14"/>
        <v>#DIV/0!</v>
      </c>
    </row>
    <row r="815" spans="1:5" ht="16.5" customHeight="1">
      <c r="A815" s="153">
        <v>2111405</v>
      </c>
      <c r="B815" s="121" t="s">
        <v>1171</v>
      </c>
      <c r="C815" s="121"/>
      <c r="D815" s="105">
        <v>0</v>
      </c>
      <c r="E815" s="149" t="e">
        <f t="shared" si="14"/>
        <v>#DIV/0!</v>
      </c>
    </row>
    <row r="816" spans="1:5" ht="16.5" customHeight="1">
      <c r="A816" s="153">
        <v>2111406</v>
      </c>
      <c r="B816" s="121" t="s">
        <v>721</v>
      </c>
      <c r="C816" s="121"/>
      <c r="D816" s="105">
        <v>0</v>
      </c>
      <c r="E816" s="149" t="e">
        <f t="shared" si="14"/>
        <v>#DIV/0!</v>
      </c>
    </row>
    <row r="817" spans="1:5" ht="16.5" customHeight="1">
      <c r="A817" s="153">
        <v>2111407</v>
      </c>
      <c r="B817" s="121" t="s">
        <v>722</v>
      </c>
      <c r="C817" s="121"/>
      <c r="D817" s="105">
        <v>0</v>
      </c>
      <c r="E817" s="149" t="e">
        <f t="shared" si="14"/>
        <v>#DIV/0!</v>
      </c>
    </row>
    <row r="818" spans="1:5" ht="16.5" customHeight="1">
      <c r="A818" s="153">
        <v>2111408</v>
      </c>
      <c r="B818" s="121" t="s">
        <v>723</v>
      </c>
      <c r="C818" s="121"/>
      <c r="D818" s="105">
        <v>0</v>
      </c>
      <c r="E818" s="149" t="e">
        <f t="shared" si="14"/>
        <v>#DIV/0!</v>
      </c>
    </row>
    <row r="819" spans="1:5" ht="16.5" customHeight="1">
      <c r="A819" s="153">
        <v>2111409</v>
      </c>
      <c r="B819" s="121" t="s">
        <v>1172</v>
      </c>
      <c r="C819" s="121"/>
      <c r="D819" s="105">
        <v>0</v>
      </c>
      <c r="E819" s="149" t="e">
        <f t="shared" si="14"/>
        <v>#DIV/0!</v>
      </c>
    </row>
    <row r="820" spans="1:5" ht="16.5" customHeight="1">
      <c r="A820" s="153">
        <v>2111410</v>
      </c>
      <c r="B820" s="121" t="s">
        <v>1173</v>
      </c>
      <c r="C820" s="121"/>
      <c r="D820" s="105">
        <v>0</v>
      </c>
      <c r="E820" s="149" t="e">
        <f t="shared" si="14"/>
        <v>#DIV/0!</v>
      </c>
    </row>
    <row r="821" spans="1:5" ht="16.5" customHeight="1">
      <c r="A821" s="153">
        <v>2111411</v>
      </c>
      <c r="B821" s="121" t="s">
        <v>160</v>
      </c>
      <c r="C821" s="121"/>
      <c r="D821" s="105">
        <v>0</v>
      </c>
      <c r="E821" s="149" t="e">
        <f t="shared" si="14"/>
        <v>#DIV/0!</v>
      </c>
    </row>
    <row r="822" spans="1:5" ht="16.5" customHeight="1">
      <c r="A822" s="153">
        <v>2111413</v>
      </c>
      <c r="B822" s="121" t="s">
        <v>724</v>
      </c>
      <c r="C822" s="121"/>
      <c r="D822" s="105">
        <v>0</v>
      </c>
      <c r="E822" s="149" t="e">
        <f t="shared" si="14"/>
        <v>#DIV/0!</v>
      </c>
    </row>
    <row r="823" spans="1:5" ht="16.5" customHeight="1">
      <c r="A823" s="153">
        <v>2111450</v>
      </c>
      <c r="B823" s="121" t="s">
        <v>128</v>
      </c>
      <c r="C823" s="121"/>
      <c r="D823" s="105">
        <v>0</v>
      </c>
      <c r="E823" s="149" t="e">
        <f t="shared" si="14"/>
        <v>#DIV/0!</v>
      </c>
    </row>
    <row r="824" spans="1:5" ht="16.5" customHeight="1">
      <c r="A824" s="153">
        <v>2111499</v>
      </c>
      <c r="B824" s="121" t="s">
        <v>725</v>
      </c>
      <c r="C824" s="121"/>
      <c r="D824" s="105">
        <v>27277</v>
      </c>
      <c r="E824" s="149">
        <f t="shared" si="14"/>
        <v>0</v>
      </c>
    </row>
    <row r="825" spans="1:5" ht="16.5" customHeight="1">
      <c r="A825" s="121">
        <v>21199</v>
      </c>
      <c r="B825" s="86" t="s">
        <v>726</v>
      </c>
      <c r="C825" s="132">
        <f>C826</f>
        <v>260</v>
      </c>
      <c r="D825" s="105">
        <v>1672</v>
      </c>
      <c r="E825" s="149">
        <f t="shared" si="14"/>
        <v>15.550239234449762</v>
      </c>
    </row>
    <row r="826" spans="1:5" ht="16.5" customHeight="1">
      <c r="A826" s="121">
        <v>2119999</v>
      </c>
      <c r="B826" s="121" t="s">
        <v>727</v>
      </c>
      <c r="C826" s="132">
        <v>260</v>
      </c>
      <c r="D826" s="105">
        <v>1672</v>
      </c>
      <c r="E826" s="149">
        <f t="shared" si="14"/>
        <v>15.550239234449762</v>
      </c>
    </row>
    <row r="827" spans="1:5" ht="16.5" customHeight="1">
      <c r="A827" s="121">
        <v>212</v>
      </c>
      <c r="B827" s="86" t="s">
        <v>728</v>
      </c>
      <c r="C827" s="132">
        <f>SUM(C828,C839,C841,C844,C846,C848)</f>
        <v>426249</v>
      </c>
      <c r="D827" s="105">
        <v>330406</v>
      </c>
      <c r="E827" s="149">
        <f t="shared" si="14"/>
        <v>129.0076451396161</v>
      </c>
    </row>
    <row r="828" spans="1:5" ht="16.5" customHeight="1">
      <c r="A828" s="121">
        <v>21201</v>
      </c>
      <c r="B828" s="86" t="s">
        <v>729</v>
      </c>
      <c r="C828" s="132">
        <f>SUM(C829:C838)</f>
        <v>162717</v>
      </c>
      <c r="D828" s="105">
        <v>9493</v>
      </c>
      <c r="E828" s="149">
        <f t="shared" si="14"/>
        <v>1714.0735278626355</v>
      </c>
    </row>
    <row r="829" spans="1:5" ht="16.5" customHeight="1">
      <c r="A829" s="121">
        <v>2120101</v>
      </c>
      <c r="B829" s="121" t="s">
        <v>119</v>
      </c>
      <c r="C829" s="132">
        <v>2442</v>
      </c>
      <c r="D829" s="105">
        <v>2232</v>
      </c>
      <c r="E829" s="149">
        <f t="shared" si="14"/>
        <v>109.40860215053763</v>
      </c>
    </row>
    <row r="830" spans="1:5" ht="16.5" customHeight="1">
      <c r="A830" s="121">
        <v>2120102</v>
      </c>
      <c r="B830" s="121" t="s">
        <v>120</v>
      </c>
      <c r="C830" s="132">
        <v>344</v>
      </c>
      <c r="D830" s="105">
        <v>153</v>
      </c>
      <c r="E830" s="149">
        <f t="shared" si="14"/>
        <v>224.83660130718954</v>
      </c>
    </row>
    <row r="831" spans="1:5" ht="16.5" customHeight="1">
      <c r="A831" s="121">
        <v>2120103</v>
      </c>
      <c r="B831" s="121" t="s">
        <v>121</v>
      </c>
      <c r="C831" s="132">
        <v>0</v>
      </c>
      <c r="D831" s="105">
        <v>0</v>
      </c>
      <c r="E831" s="149" t="e">
        <f t="shared" si="14"/>
        <v>#DIV/0!</v>
      </c>
    </row>
    <row r="832" spans="1:5" ht="16.5" customHeight="1">
      <c r="A832" s="121">
        <v>2120104</v>
      </c>
      <c r="B832" s="121" t="s">
        <v>730</v>
      </c>
      <c r="C832" s="132">
        <v>1467</v>
      </c>
      <c r="D832" s="105">
        <v>1525</v>
      </c>
      <c r="E832" s="149">
        <f t="shared" si="14"/>
        <v>96.19672131147541</v>
      </c>
    </row>
    <row r="833" spans="1:5" ht="16.5" customHeight="1">
      <c r="A833" s="121">
        <v>2120105</v>
      </c>
      <c r="B833" s="121" t="s">
        <v>731</v>
      </c>
      <c r="C833" s="132">
        <v>318</v>
      </c>
      <c r="D833" s="105">
        <v>574</v>
      </c>
      <c r="E833" s="149">
        <f t="shared" si="14"/>
        <v>55.400696864111495</v>
      </c>
    </row>
    <row r="834" spans="1:5" ht="16.5" customHeight="1">
      <c r="A834" s="121">
        <v>2120106</v>
      </c>
      <c r="B834" s="121" t="s">
        <v>732</v>
      </c>
      <c r="C834" s="132">
        <v>513</v>
      </c>
      <c r="D834" s="105">
        <v>114</v>
      </c>
      <c r="E834" s="149">
        <f t="shared" si="14"/>
        <v>450</v>
      </c>
    </row>
    <row r="835" spans="1:5" ht="16.5" customHeight="1">
      <c r="A835" s="121">
        <v>2120107</v>
      </c>
      <c r="B835" s="121" t="s">
        <v>733</v>
      </c>
      <c r="C835" s="132">
        <v>1060</v>
      </c>
      <c r="D835" s="105">
        <v>669</v>
      </c>
      <c r="E835" s="149">
        <f t="shared" si="14"/>
        <v>158.4454409566517</v>
      </c>
    </row>
    <row r="836" spans="1:5" ht="16.5" customHeight="1">
      <c r="A836" s="121">
        <v>2120109</v>
      </c>
      <c r="B836" s="121" t="s">
        <v>734</v>
      </c>
      <c r="C836" s="132">
        <v>900</v>
      </c>
      <c r="D836" s="105">
        <v>0</v>
      </c>
      <c r="E836" s="149" t="e">
        <f t="shared" si="14"/>
        <v>#DIV/0!</v>
      </c>
    </row>
    <row r="837" spans="1:5" ht="16.5" customHeight="1">
      <c r="A837" s="121">
        <v>2120110</v>
      </c>
      <c r="B837" s="121" t="s">
        <v>735</v>
      </c>
      <c r="C837" s="132">
        <v>0</v>
      </c>
      <c r="D837" s="105">
        <v>0</v>
      </c>
      <c r="E837" s="149" t="e">
        <f t="shared" si="14"/>
        <v>#DIV/0!</v>
      </c>
    </row>
    <row r="838" spans="1:5" ht="16.5" customHeight="1">
      <c r="A838" s="121">
        <v>2120199</v>
      </c>
      <c r="B838" s="121" t="s">
        <v>736</v>
      </c>
      <c r="C838" s="132">
        <v>155673</v>
      </c>
      <c r="D838" s="105">
        <v>4226</v>
      </c>
      <c r="E838" s="149">
        <f t="shared" si="14"/>
        <v>3683.6961665877902</v>
      </c>
    </row>
    <row r="839" spans="1:5" ht="16.5" customHeight="1">
      <c r="A839" s="121">
        <v>21202</v>
      </c>
      <c r="B839" s="86" t="s">
        <v>737</v>
      </c>
      <c r="C839" s="132">
        <f>C840</f>
        <v>78</v>
      </c>
      <c r="D839" s="105">
        <v>68</v>
      </c>
      <c r="E839" s="149">
        <f t="shared" si="14"/>
        <v>114.70588235294117</v>
      </c>
    </row>
    <row r="840" spans="1:5" ht="16.5" customHeight="1">
      <c r="A840" s="121">
        <v>2120201</v>
      </c>
      <c r="B840" s="121" t="s">
        <v>738</v>
      </c>
      <c r="C840" s="132">
        <v>78</v>
      </c>
      <c r="D840" s="105">
        <v>68</v>
      </c>
      <c r="E840" s="149">
        <f t="shared" si="14"/>
        <v>114.70588235294117</v>
      </c>
    </row>
    <row r="841" spans="1:5" ht="16.5" customHeight="1">
      <c r="A841" s="121">
        <v>21203</v>
      </c>
      <c r="B841" s="86" t="s">
        <v>739</v>
      </c>
      <c r="C841" s="132">
        <f>SUM(C842:C843)</f>
        <v>28512</v>
      </c>
      <c r="D841" s="105">
        <v>28297</v>
      </c>
      <c r="E841" s="149">
        <f t="shared" si="14"/>
        <v>100.7597978584302</v>
      </c>
    </row>
    <row r="842" spans="1:5" ht="16.5" customHeight="1">
      <c r="A842" s="121">
        <v>2120303</v>
      </c>
      <c r="B842" s="121" t="s">
        <v>740</v>
      </c>
      <c r="C842" s="132">
        <v>0</v>
      </c>
      <c r="D842" s="105">
        <v>3020</v>
      </c>
      <c r="E842" s="149">
        <f aca="true" t="shared" si="15" ref="E842:E905">C842/D842*100</f>
        <v>0</v>
      </c>
    </row>
    <row r="843" spans="1:5" ht="16.5" customHeight="1">
      <c r="A843" s="121">
        <v>2120399</v>
      </c>
      <c r="B843" s="121" t="s">
        <v>741</v>
      </c>
      <c r="C843" s="132">
        <v>28512</v>
      </c>
      <c r="D843" s="105">
        <v>25277</v>
      </c>
      <c r="E843" s="149">
        <f t="shared" si="15"/>
        <v>112.798195988448</v>
      </c>
    </row>
    <row r="844" spans="1:5" ht="16.5" customHeight="1">
      <c r="A844" s="121">
        <v>21205</v>
      </c>
      <c r="B844" s="86" t="s">
        <v>742</v>
      </c>
      <c r="C844" s="132">
        <f aca="true" t="shared" si="16" ref="C844:C848">C845</f>
        <v>3426</v>
      </c>
      <c r="D844" s="105">
        <v>2733</v>
      </c>
      <c r="E844" s="149">
        <f t="shared" si="15"/>
        <v>125.35675082327114</v>
      </c>
    </row>
    <row r="845" spans="1:5" ht="16.5" customHeight="1">
      <c r="A845" s="121">
        <v>2120501</v>
      </c>
      <c r="B845" s="121" t="s">
        <v>743</v>
      </c>
      <c r="C845" s="132">
        <v>3426</v>
      </c>
      <c r="D845" s="105">
        <v>2733</v>
      </c>
      <c r="E845" s="149">
        <f t="shared" si="15"/>
        <v>125.35675082327114</v>
      </c>
    </row>
    <row r="846" spans="1:5" ht="16.5" customHeight="1">
      <c r="A846" s="121">
        <v>21206</v>
      </c>
      <c r="B846" s="86" t="s">
        <v>744</v>
      </c>
      <c r="C846" s="132">
        <f t="shared" si="16"/>
        <v>0</v>
      </c>
      <c r="D846" s="105">
        <v>0</v>
      </c>
      <c r="E846" s="149" t="e">
        <f t="shared" si="15"/>
        <v>#DIV/0!</v>
      </c>
    </row>
    <row r="847" spans="1:5" ht="16.5" customHeight="1">
      <c r="A847" s="121">
        <v>2120601</v>
      </c>
      <c r="B847" s="121" t="s">
        <v>745</v>
      </c>
      <c r="C847" s="132">
        <v>0</v>
      </c>
      <c r="D847" s="105">
        <v>0</v>
      </c>
      <c r="E847" s="149" t="e">
        <f t="shared" si="15"/>
        <v>#DIV/0!</v>
      </c>
    </row>
    <row r="848" spans="1:5" ht="16.5" customHeight="1">
      <c r="A848" s="121">
        <v>21299</v>
      </c>
      <c r="B848" s="86" t="s">
        <v>746</v>
      </c>
      <c r="C848" s="132">
        <f t="shared" si="16"/>
        <v>231516</v>
      </c>
      <c r="D848" s="105">
        <v>289815</v>
      </c>
      <c r="E848" s="149">
        <f t="shared" si="15"/>
        <v>79.88406397184411</v>
      </c>
    </row>
    <row r="849" spans="1:5" ht="16.5" customHeight="1">
      <c r="A849" s="121">
        <v>2129999</v>
      </c>
      <c r="B849" s="121" t="s">
        <v>747</v>
      </c>
      <c r="C849" s="132">
        <v>231516</v>
      </c>
      <c r="D849" s="105">
        <v>289815</v>
      </c>
      <c r="E849" s="149">
        <f t="shared" si="15"/>
        <v>79.88406397184411</v>
      </c>
    </row>
    <row r="850" spans="1:5" ht="16.5" customHeight="1">
      <c r="A850" s="121">
        <v>213</v>
      </c>
      <c r="B850" s="86" t="s">
        <v>748</v>
      </c>
      <c r="C850" s="132">
        <v>36099</v>
      </c>
      <c r="D850" s="105">
        <v>27067</v>
      </c>
      <c r="E850" s="149">
        <f t="shared" si="15"/>
        <v>133.36904717922192</v>
      </c>
    </row>
    <row r="851" spans="1:5" ht="16.5" customHeight="1">
      <c r="A851" s="121">
        <v>21301</v>
      </c>
      <c r="B851" s="86" t="s">
        <v>749</v>
      </c>
      <c r="C851" s="132">
        <v>13888</v>
      </c>
      <c r="D851" s="105">
        <v>12811</v>
      </c>
      <c r="E851" s="149">
        <f t="shared" si="15"/>
        <v>108.40683787370229</v>
      </c>
    </row>
    <row r="852" spans="1:5" ht="16.5" customHeight="1">
      <c r="A852" s="121">
        <v>2130101</v>
      </c>
      <c r="B852" s="121" t="s">
        <v>119</v>
      </c>
      <c r="C852" s="132">
        <v>1863</v>
      </c>
      <c r="D852" s="105">
        <v>2005</v>
      </c>
      <c r="E852" s="149">
        <f t="shared" si="15"/>
        <v>92.91770573566085</v>
      </c>
    </row>
    <row r="853" spans="1:5" ht="16.5" customHeight="1">
      <c r="A853" s="121">
        <v>2130102</v>
      </c>
      <c r="B853" s="121" t="s">
        <v>120</v>
      </c>
      <c r="C853" s="132">
        <v>19</v>
      </c>
      <c r="D853" s="105">
        <v>0</v>
      </c>
      <c r="E853" s="149" t="e">
        <f t="shared" si="15"/>
        <v>#DIV/0!</v>
      </c>
    </row>
    <row r="854" spans="1:5" ht="16.5" customHeight="1">
      <c r="A854" s="121">
        <v>2130103</v>
      </c>
      <c r="B854" s="121" t="s">
        <v>121</v>
      </c>
      <c r="C854" s="132">
        <v>0</v>
      </c>
      <c r="D854" s="105">
        <v>0</v>
      </c>
      <c r="E854" s="149" t="e">
        <f t="shared" si="15"/>
        <v>#DIV/0!</v>
      </c>
    </row>
    <row r="855" spans="1:5" ht="16.5" customHeight="1">
      <c r="A855" s="121">
        <v>2130104</v>
      </c>
      <c r="B855" s="121" t="s">
        <v>128</v>
      </c>
      <c r="C855" s="132">
        <v>5681</v>
      </c>
      <c r="D855" s="105">
        <v>4830</v>
      </c>
      <c r="E855" s="149">
        <f t="shared" si="15"/>
        <v>117.61904761904762</v>
      </c>
    </row>
    <row r="856" spans="1:5" ht="16.5" customHeight="1">
      <c r="A856" s="121">
        <v>2130105</v>
      </c>
      <c r="B856" s="121" t="s">
        <v>750</v>
      </c>
      <c r="C856" s="132">
        <v>0</v>
      </c>
      <c r="D856" s="105">
        <v>0</v>
      </c>
      <c r="E856" s="149" t="e">
        <f t="shared" si="15"/>
        <v>#DIV/0!</v>
      </c>
    </row>
    <row r="857" spans="1:5" ht="16.5" customHeight="1">
      <c r="A857" s="121">
        <v>2130106</v>
      </c>
      <c r="B857" s="121" t="s">
        <v>751</v>
      </c>
      <c r="C857" s="132">
        <v>54</v>
      </c>
      <c r="D857" s="105">
        <v>104</v>
      </c>
      <c r="E857" s="149">
        <f t="shared" si="15"/>
        <v>51.92307692307693</v>
      </c>
    </row>
    <row r="858" spans="1:5" ht="16.5" customHeight="1">
      <c r="A858" s="121">
        <v>2130108</v>
      </c>
      <c r="B858" s="121" t="s">
        <v>752</v>
      </c>
      <c r="C858" s="132">
        <v>28</v>
      </c>
      <c r="D858" s="105">
        <v>5</v>
      </c>
      <c r="E858" s="149">
        <f t="shared" si="15"/>
        <v>560</v>
      </c>
    </row>
    <row r="859" spans="1:5" ht="16.5" customHeight="1">
      <c r="A859" s="121">
        <v>2130109</v>
      </c>
      <c r="B859" s="121" t="s">
        <v>753</v>
      </c>
      <c r="C859" s="132">
        <v>61</v>
      </c>
      <c r="D859" s="105">
        <v>18</v>
      </c>
      <c r="E859" s="149">
        <f t="shared" si="15"/>
        <v>338.88888888888886</v>
      </c>
    </row>
    <row r="860" spans="1:5" ht="16.5" customHeight="1">
      <c r="A860" s="121">
        <v>2130110</v>
      </c>
      <c r="B860" s="121" t="s">
        <v>754</v>
      </c>
      <c r="C860" s="132">
        <v>17</v>
      </c>
      <c r="D860" s="105">
        <v>45</v>
      </c>
      <c r="E860" s="149">
        <f t="shared" si="15"/>
        <v>37.77777777777778</v>
      </c>
    </row>
    <row r="861" spans="1:5" ht="16.5" customHeight="1">
      <c r="A861" s="121">
        <v>2130111</v>
      </c>
      <c r="B861" s="121" t="s">
        <v>755</v>
      </c>
      <c r="C861" s="132">
        <v>39</v>
      </c>
      <c r="D861" s="105">
        <v>33</v>
      </c>
      <c r="E861" s="149">
        <f t="shared" si="15"/>
        <v>118.18181818181819</v>
      </c>
    </row>
    <row r="862" spans="1:5" ht="16.5" customHeight="1">
      <c r="A862" s="121">
        <v>2130112</v>
      </c>
      <c r="B862" s="121" t="s">
        <v>756</v>
      </c>
      <c r="C862" s="132">
        <v>0</v>
      </c>
      <c r="D862" s="105">
        <v>0</v>
      </c>
      <c r="E862" s="149" t="e">
        <f t="shared" si="15"/>
        <v>#DIV/0!</v>
      </c>
    </row>
    <row r="863" spans="1:5" ht="16.5" customHeight="1">
      <c r="A863" s="121">
        <v>2130114</v>
      </c>
      <c r="B863" s="121" t="s">
        <v>757</v>
      </c>
      <c r="C863" s="132">
        <v>0</v>
      </c>
      <c r="D863" s="105">
        <v>0</v>
      </c>
      <c r="E863" s="149" t="e">
        <f t="shared" si="15"/>
        <v>#DIV/0!</v>
      </c>
    </row>
    <row r="864" spans="1:5" ht="16.5" customHeight="1">
      <c r="A864" s="121">
        <v>2130119</v>
      </c>
      <c r="B864" s="121" t="s">
        <v>758</v>
      </c>
      <c r="C864" s="132">
        <v>0</v>
      </c>
      <c r="D864" s="105">
        <v>0</v>
      </c>
      <c r="E864" s="149" t="e">
        <f t="shared" si="15"/>
        <v>#DIV/0!</v>
      </c>
    </row>
    <row r="865" spans="1:5" ht="16.5" customHeight="1">
      <c r="A865" s="121">
        <v>2130120</v>
      </c>
      <c r="B865" s="121" t="s">
        <v>759</v>
      </c>
      <c r="C865" s="132">
        <v>0</v>
      </c>
      <c r="D865" s="105">
        <v>0</v>
      </c>
      <c r="E865" s="149" t="e">
        <f t="shared" si="15"/>
        <v>#DIV/0!</v>
      </c>
    </row>
    <row r="866" spans="1:5" ht="16.5" customHeight="1">
      <c r="A866" s="121">
        <v>2130121</v>
      </c>
      <c r="B866" s="121" t="s">
        <v>760</v>
      </c>
      <c r="C866" s="132">
        <v>0</v>
      </c>
      <c r="D866" s="105">
        <v>0</v>
      </c>
      <c r="E866" s="149" t="e">
        <f t="shared" si="15"/>
        <v>#DIV/0!</v>
      </c>
    </row>
    <row r="867" spans="1:5" ht="16.5" customHeight="1">
      <c r="A867" s="121">
        <v>2130122</v>
      </c>
      <c r="B867" s="121" t="s">
        <v>761</v>
      </c>
      <c r="C867" s="132">
        <v>223</v>
      </c>
      <c r="D867" s="105">
        <v>102</v>
      </c>
      <c r="E867" s="149">
        <f t="shared" si="15"/>
        <v>218.62745098039213</v>
      </c>
    </row>
    <row r="868" spans="1:5" ht="16.5" customHeight="1">
      <c r="A868" s="121">
        <v>2130124</v>
      </c>
      <c r="B868" s="121" t="s">
        <v>762</v>
      </c>
      <c r="C868" s="132">
        <v>0</v>
      </c>
      <c r="D868" s="105">
        <v>0</v>
      </c>
      <c r="E868" s="149" t="e">
        <f t="shared" si="15"/>
        <v>#DIV/0!</v>
      </c>
    </row>
    <row r="869" spans="1:5" ht="16.5" customHeight="1">
      <c r="A869" s="121">
        <v>2130125</v>
      </c>
      <c r="B869" s="121" t="s">
        <v>763</v>
      </c>
      <c r="C869" s="132">
        <v>0</v>
      </c>
      <c r="D869" s="105">
        <v>0</v>
      </c>
      <c r="E869" s="149" t="e">
        <f t="shared" si="15"/>
        <v>#DIV/0!</v>
      </c>
    </row>
    <row r="870" spans="1:5" ht="16.5" customHeight="1">
      <c r="A870" s="121">
        <v>2130126</v>
      </c>
      <c r="B870" s="121" t="s">
        <v>764</v>
      </c>
      <c r="C870" s="132">
        <v>0</v>
      </c>
      <c r="D870" s="105">
        <v>0</v>
      </c>
      <c r="E870" s="149" t="e">
        <f t="shared" si="15"/>
        <v>#DIV/0!</v>
      </c>
    </row>
    <row r="871" spans="1:5" ht="16.5" customHeight="1">
      <c r="A871" s="121">
        <v>2130135</v>
      </c>
      <c r="B871" s="121" t="s">
        <v>765</v>
      </c>
      <c r="C871" s="132">
        <v>70</v>
      </c>
      <c r="D871" s="105">
        <v>30</v>
      </c>
      <c r="E871" s="149">
        <f t="shared" si="15"/>
        <v>233.33333333333334</v>
      </c>
    </row>
    <row r="872" spans="1:5" ht="16.5" customHeight="1">
      <c r="A872" s="121">
        <v>2130142</v>
      </c>
      <c r="B872" s="121" t="s">
        <v>766</v>
      </c>
      <c r="C872" s="132">
        <v>0</v>
      </c>
      <c r="D872" s="105">
        <v>0</v>
      </c>
      <c r="E872" s="149" t="e">
        <f t="shared" si="15"/>
        <v>#DIV/0!</v>
      </c>
    </row>
    <row r="873" spans="1:5" ht="16.5" customHeight="1">
      <c r="A873" s="121">
        <v>2130148</v>
      </c>
      <c r="B873" s="121" t="s">
        <v>767</v>
      </c>
      <c r="C873" s="132">
        <v>3</v>
      </c>
      <c r="D873" s="105">
        <v>0</v>
      </c>
      <c r="E873" s="149" t="e">
        <f t="shared" si="15"/>
        <v>#DIV/0!</v>
      </c>
    </row>
    <row r="874" spans="1:5" ht="16.5" customHeight="1">
      <c r="A874" s="121">
        <v>2130152</v>
      </c>
      <c r="B874" s="121" t="s">
        <v>768</v>
      </c>
      <c r="C874" s="132">
        <v>0</v>
      </c>
      <c r="D874" s="105">
        <v>0</v>
      </c>
      <c r="E874" s="149" t="e">
        <f t="shared" si="15"/>
        <v>#DIV/0!</v>
      </c>
    </row>
    <row r="875" spans="1:5" ht="16.5" customHeight="1">
      <c r="A875" s="121">
        <v>2130153</v>
      </c>
      <c r="B875" s="121" t="s">
        <v>769</v>
      </c>
      <c r="C875" s="132">
        <v>0</v>
      </c>
      <c r="D875" s="105">
        <v>0</v>
      </c>
      <c r="E875" s="149" t="e">
        <f t="shared" si="15"/>
        <v>#DIV/0!</v>
      </c>
    </row>
    <row r="876" spans="1:5" ht="16.5" customHeight="1">
      <c r="A876" s="121">
        <v>2130199</v>
      </c>
      <c r="B876" s="121" t="s">
        <v>770</v>
      </c>
      <c r="C876" s="132">
        <v>5830</v>
      </c>
      <c r="D876" s="105">
        <v>5639</v>
      </c>
      <c r="E876" s="149">
        <f t="shared" si="15"/>
        <v>103.38712537683988</v>
      </c>
    </row>
    <row r="877" spans="1:5" ht="16.5" customHeight="1">
      <c r="A877" s="153">
        <v>21302</v>
      </c>
      <c r="B877" s="121" t="s">
        <v>771</v>
      </c>
      <c r="C877" s="121">
        <v>4449</v>
      </c>
      <c r="D877" s="105">
        <v>2580</v>
      </c>
      <c r="E877" s="149">
        <f t="shared" si="15"/>
        <v>172.44186046511626</v>
      </c>
    </row>
    <row r="878" spans="1:5" ht="16.5" customHeight="1">
      <c r="A878" s="153">
        <v>2130201</v>
      </c>
      <c r="B878" s="121" t="s">
        <v>119</v>
      </c>
      <c r="C878" s="121">
        <v>1018</v>
      </c>
      <c r="D878" s="105">
        <v>541</v>
      </c>
      <c r="E878" s="149">
        <f t="shared" si="15"/>
        <v>188.17005545286506</v>
      </c>
    </row>
    <row r="879" spans="1:5" ht="16.5" customHeight="1">
      <c r="A879" s="153">
        <v>2130202</v>
      </c>
      <c r="B879" s="121" t="s">
        <v>120</v>
      </c>
      <c r="C879" s="121">
        <v>302</v>
      </c>
      <c r="D879" s="105">
        <v>38</v>
      </c>
      <c r="E879" s="149">
        <f t="shared" si="15"/>
        <v>794.7368421052632</v>
      </c>
    </row>
    <row r="880" spans="1:5" ht="16.5" customHeight="1">
      <c r="A880" s="153">
        <v>2130203</v>
      </c>
      <c r="B880" s="121" t="s">
        <v>121</v>
      </c>
      <c r="C880" s="121">
        <v>0</v>
      </c>
      <c r="D880" s="105">
        <v>0</v>
      </c>
      <c r="E880" s="149" t="e">
        <f t="shared" si="15"/>
        <v>#DIV/0!</v>
      </c>
    </row>
    <row r="881" spans="1:5" ht="16.5" customHeight="1">
      <c r="A881" s="153">
        <v>2130204</v>
      </c>
      <c r="B881" s="121" t="s">
        <v>772</v>
      </c>
      <c r="C881" s="121">
        <v>1153</v>
      </c>
      <c r="D881" s="105">
        <v>1317</v>
      </c>
      <c r="E881" s="149">
        <f t="shared" si="15"/>
        <v>87.54745634016705</v>
      </c>
    </row>
    <row r="882" spans="1:5" ht="16.5" customHeight="1">
      <c r="A882" s="153">
        <v>2130205</v>
      </c>
      <c r="B882" s="121" t="s">
        <v>773</v>
      </c>
      <c r="C882" s="121">
        <v>0</v>
      </c>
      <c r="D882" s="105">
        <v>0</v>
      </c>
      <c r="E882" s="149" t="e">
        <f t="shared" si="15"/>
        <v>#DIV/0!</v>
      </c>
    </row>
    <row r="883" spans="1:5" ht="16.5" customHeight="1">
      <c r="A883" s="153">
        <v>2130206</v>
      </c>
      <c r="B883" s="121" t="s">
        <v>774</v>
      </c>
      <c r="C883" s="121">
        <v>10</v>
      </c>
      <c r="D883" s="105">
        <v>0</v>
      </c>
      <c r="E883" s="149" t="e">
        <f t="shared" si="15"/>
        <v>#DIV/0!</v>
      </c>
    </row>
    <row r="884" spans="1:5" ht="16.5" customHeight="1">
      <c r="A884" s="153">
        <v>2130207</v>
      </c>
      <c r="B884" s="121" t="s">
        <v>775</v>
      </c>
      <c r="C884" s="121">
        <v>0</v>
      </c>
      <c r="D884" s="105">
        <v>0</v>
      </c>
      <c r="E884" s="149" t="e">
        <f t="shared" si="15"/>
        <v>#DIV/0!</v>
      </c>
    </row>
    <row r="885" spans="1:5" ht="16.5" customHeight="1">
      <c r="A885" s="153">
        <v>2130209</v>
      </c>
      <c r="B885" s="121" t="s">
        <v>776</v>
      </c>
      <c r="C885" s="121">
        <v>0</v>
      </c>
      <c r="D885" s="105">
        <v>119</v>
      </c>
      <c r="E885" s="149">
        <f t="shared" si="15"/>
        <v>0</v>
      </c>
    </row>
    <row r="886" spans="1:5" ht="16.5" customHeight="1">
      <c r="A886" s="153">
        <v>2130211</v>
      </c>
      <c r="B886" s="121" t="s">
        <v>777</v>
      </c>
      <c r="C886" s="121">
        <v>10</v>
      </c>
      <c r="D886" s="105">
        <v>0</v>
      </c>
      <c r="E886" s="149" t="e">
        <f t="shared" si="15"/>
        <v>#DIV/0!</v>
      </c>
    </row>
    <row r="887" spans="1:5" ht="16.5" customHeight="1">
      <c r="A887" s="153">
        <v>2130212</v>
      </c>
      <c r="B887" s="121" t="s">
        <v>778</v>
      </c>
      <c r="C887" s="121">
        <v>0</v>
      </c>
      <c r="D887" s="105">
        <v>0</v>
      </c>
      <c r="E887" s="149" t="e">
        <f t="shared" si="15"/>
        <v>#DIV/0!</v>
      </c>
    </row>
    <row r="888" spans="1:5" ht="16.5" customHeight="1">
      <c r="A888" s="153">
        <v>2130213</v>
      </c>
      <c r="B888" s="121" t="s">
        <v>779</v>
      </c>
      <c r="C888" s="121">
        <v>0</v>
      </c>
      <c r="D888" s="105">
        <v>0</v>
      </c>
      <c r="E888" s="149" t="e">
        <f t="shared" si="15"/>
        <v>#DIV/0!</v>
      </c>
    </row>
    <row r="889" spans="1:5" ht="16.5" customHeight="1">
      <c r="A889" s="153">
        <v>2130217</v>
      </c>
      <c r="B889" s="121" t="s">
        <v>780</v>
      </c>
      <c r="C889" s="121">
        <v>0</v>
      </c>
      <c r="D889" s="105">
        <v>0</v>
      </c>
      <c r="E889" s="149" t="e">
        <f t="shared" si="15"/>
        <v>#DIV/0!</v>
      </c>
    </row>
    <row r="890" spans="1:5" ht="16.5" customHeight="1">
      <c r="A890" s="153">
        <v>2130220</v>
      </c>
      <c r="B890" s="121" t="s">
        <v>781</v>
      </c>
      <c r="C890" s="121">
        <v>0</v>
      </c>
      <c r="D890" s="105">
        <v>0</v>
      </c>
      <c r="E890" s="149" t="e">
        <f t="shared" si="15"/>
        <v>#DIV/0!</v>
      </c>
    </row>
    <row r="891" spans="1:5" ht="16.5" customHeight="1">
      <c r="A891" s="153">
        <v>2130221</v>
      </c>
      <c r="B891" s="121" t="s">
        <v>782</v>
      </c>
      <c r="C891" s="121">
        <v>0</v>
      </c>
      <c r="D891" s="105">
        <v>0</v>
      </c>
      <c r="E891" s="149" t="e">
        <f t="shared" si="15"/>
        <v>#DIV/0!</v>
      </c>
    </row>
    <row r="892" spans="1:5" ht="16.5" customHeight="1">
      <c r="A892" s="153">
        <v>2130223</v>
      </c>
      <c r="B892" s="121" t="s">
        <v>783</v>
      </c>
      <c r="C892" s="121">
        <v>0</v>
      </c>
      <c r="D892" s="105">
        <v>0</v>
      </c>
      <c r="E892" s="149" t="e">
        <f t="shared" si="15"/>
        <v>#DIV/0!</v>
      </c>
    </row>
    <row r="893" spans="1:5" ht="16.5" customHeight="1">
      <c r="A893" s="153">
        <v>2130226</v>
      </c>
      <c r="B893" s="121" t="s">
        <v>784</v>
      </c>
      <c r="C893" s="121">
        <v>0</v>
      </c>
      <c r="D893" s="105">
        <v>0</v>
      </c>
      <c r="E893" s="149" t="e">
        <f t="shared" si="15"/>
        <v>#DIV/0!</v>
      </c>
    </row>
    <row r="894" spans="1:5" ht="16.5" customHeight="1">
      <c r="A894" s="153">
        <v>2130227</v>
      </c>
      <c r="B894" s="121" t="s">
        <v>785</v>
      </c>
      <c r="C894" s="121">
        <v>0</v>
      </c>
      <c r="D894" s="105">
        <v>0</v>
      </c>
      <c r="E894" s="149" t="e">
        <f t="shared" si="15"/>
        <v>#DIV/0!</v>
      </c>
    </row>
    <row r="895" spans="1:5" ht="16.5" customHeight="1">
      <c r="A895" s="153">
        <v>2130234</v>
      </c>
      <c r="B895" s="121" t="s">
        <v>786</v>
      </c>
      <c r="C895" s="121">
        <v>15</v>
      </c>
      <c r="D895" s="105">
        <v>0</v>
      </c>
      <c r="E895" s="149" t="e">
        <f t="shared" si="15"/>
        <v>#DIV/0!</v>
      </c>
    </row>
    <row r="896" spans="1:5" ht="16.5" customHeight="1">
      <c r="A896" s="153">
        <v>2130236</v>
      </c>
      <c r="B896" s="121" t="s">
        <v>787</v>
      </c>
      <c r="C896" s="121">
        <v>2</v>
      </c>
      <c r="D896" s="105">
        <v>1</v>
      </c>
      <c r="E896" s="149">
        <f t="shared" si="15"/>
        <v>200</v>
      </c>
    </row>
    <row r="897" spans="1:5" ht="16.5" customHeight="1">
      <c r="A897" s="153">
        <v>2130237</v>
      </c>
      <c r="B897" s="121" t="s">
        <v>756</v>
      </c>
      <c r="C897" s="121">
        <v>0</v>
      </c>
      <c r="D897" s="105">
        <v>0</v>
      </c>
      <c r="E897" s="149" t="e">
        <f t="shared" si="15"/>
        <v>#DIV/0!</v>
      </c>
    </row>
    <row r="898" spans="1:5" ht="16.5" customHeight="1">
      <c r="A898" s="153">
        <v>2130299</v>
      </c>
      <c r="B898" s="121" t="s">
        <v>788</v>
      </c>
      <c r="C898" s="121">
        <v>1939</v>
      </c>
      <c r="D898" s="105">
        <v>564</v>
      </c>
      <c r="E898" s="149">
        <f t="shared" si="15"/>
        <v>343.79432624113474</v>
      </c>
    </row>
    <row r="899" spans="1:5" ht="16.5" customHeight="1">
      <c r="A899" s="121">
        <v>21303</v>
      </c>
      <c r="B899" s="86" t="s">
        <v>789</v>
      </c>
      <c r="C899" s="132">
        <f>SUM(C900:C926)</f>
        <v>11885</v>
      </c>
      <c r="D899" s="105">
        <v>10928</v>
      </c>
      <c r="E899" s="149">
        <f t="shared" si="15"/>
        <v>108.75732064421668</v>
      </c>
    </row>
    <row r="900" spans="1:5" ht="16.5" customHeight="1">
      <c r="A900" s="121">
        <v>2130301</v>
      </c>
      <c r="B900" s="121" t="s">
        <v>119</v>
      </c>
      <c r="C900" s="132">
        <v>1936</v>
      </c>
      <c r="D900" s="105">
        <v>1489</v>
      </c>
      <c r="E900" s="149">
        <f t="shared" si="15"/>
        <v>130.0201477501679</v>
      </c>
    </row>
    <row r="901" spans="1:5" ht="16.5" customHeight="1">
      <c r="A901" s="121">
        <v>2130302</v>
      </c>
      <c r="B901" s="121" t="s">
        <v>120</v>
      </c>
      <c r="C901" s="132">
        <v>0</v>
      </c>
      <c r="D901" s="105">
        <v>56</v>
      </c>
      <c r="E901" s="149">
        <f t="shared" si="15"/>
        <v>0</v>
      </c>
    </row>
    <row r="902" spans="1:5" ht="16.5" customHeight="1">
      <c r="A902" s="121">
        <v>2130303</v>
      </c>
      <c r="B902" s="121" t="s">
        <v>121</v>
      </c>
      <c r="C902" s="132">
        <v>4</v>
      </c>
      <c r="D902" s="105">
        <v>23</v>
      </c>
      <c r="E902" s="149">
        <f t="shared" si="15"/>
        <v>17.391304347826086</v>
      </c>
    </row>
    <row r="903" spans="1:5" ht="16.5" customHeight="1">
      <c r="A903" s="121">
        <v>2130304</v>
      </c>
      <c r="B903" s="121" t="s">
        <v>790</v>
      </c>
      <c r="C903" s="132">
        <v>31</v>
      </c>
      <c r="D903" s="105">
        <v>4</v>
      </c>
      <c r="E903" s="149">
        <f aca="true" t="shared" si="17" ref="E903:E966">C903/D903*100</f>
        <v>775</v>
      </c>
    </row>
    <row r="904" spans="1:5" ht="16.5" customHeight="1">
      <c r="A904" s="121">
        <v>2130305</v>
      </c>
      <c r="B904" s="121" t="s">
        <v>791</v>
      </c>
      <c r="C904" s="132">
        <v>4100</v>
      </c>
      <c r="D904" s="105">
        <v>2503</v>
      </c>
      <c r="E904" s="149">
        <f t="shared" si="17"/>
        <v>163.80343587694765</v>
      </c>
    </row>
    <row r="905" spans="1:5" ht="16.5" customHeight="1">
      <c r="A905" s="121">
        <v>2130306</v>
      </c>
      <c r="B905" s="121" t="s">
        <v>792</v>
      </c>
      <c r="C905" s="132">
        <v>1531</v>
      </c>
      <c r="D905" s="105">
        <v>1393</v>
      </c>
      <c r="E905" s="149">
        <f t="shared" si="17"/>
        <v>109.90667623833453</v>
      </c>
    </row>
    <row r="906" spans="1:5" ht="16.5" customHeight="1">
      <c r="A906" s="121">
        <v>2130307</v>
      </c>
      <c r="B906" s="121" t="s">
        <v>793</v>
      </c>
      <c r="C906" s="132">
        <v>0</v>
      </c>
      <c r="D906" s="105">
        <v>0</v>
      </c>
      <c r="E906" s="149" t="e">
        <f t="shared" si="17"/>
        <v>#DIV/0!</v>
      </c>
    </row>
    <row r="907" spans="1:5" ht="16.5" customHeight="1">
      <c r="A907" s="121">
        <v>2130308</v>
      </c>
      <c r="B907" s="121" t="s">
        <v>794</v>
      </c>
      <c r="C907" s="132">
        <v>0</v>
      </c>
      <c r="D907" s="105">
        <v>0</v>
      </c>
      <c r="E907" s="149" t="e">
        <f t="shared" si="17"/>
        <v>#DIV/0!</v>
      </c>
    </row>
    <row r="908" spans="1:5" ht="16.5" customHeight="1">
      <c r="A908" s="121">
        <v>2130309</v>
      </c>
      <c r="B908" s="121" t="s">
        <v>795</v>
      </c>
      <c r="C908" s="132">
        <v>0</v>
      </c>
      <c r="D908" s="105">
        <v>0</v>
      </c>
      <c r="E908" s="149" t="e">
        <f t="shared" si="17"/>
        <v>#DIV/0!</v>
      </c>
    </row>
    <row r="909" spans="1:5" ht="16.5" customHeight="1">
      <c r="A909" s="121">
        <v>2130310</v>
      </c>
      <c r="B909" s="121" t="s">
        <v>796</v>
      </c>
      <c r="C909" s="132">
        <v>464</v>
      </c>
      <c r="D909" s="105">
        <v>269</v>
      </c>
      <c r="E909" s="149">
        <f t="shared" si="17"/>
        <v>172.4907063197026</v>
      </c>
    </row>
    <row r="910" spans="1:5" ht="16.5" customHeight="1">
      <c r="A910" s="121">
        <v>2130311</v>
      </c>
      <c r="B910" s="121" t="s">
        <v>797</v>
      </c>
      <c r="C910" s="132">
        <v>382</v>
      </c>
      <c r="D910" s="105">
        <v>339</v>
      </c>
      <c r="E910" s="149">
        <f t="shared" si="17"/>
        <v>112.68436578171091</v>
      </c>
    </row>
    <row r="911" spans="1:5" ht="16.5" customHeight="1">
      <c r="A911" s="121">
        <v>2130312</v>
      </c>
      <c r="B911" s="121" t="s">
        <v>798</v>
      </c>
      <c r="C911" s="132">
        <v>60</v>
      </c>
      <c r="D911" s="105">
        <v>0</v>
      </c>
      <c r="E911" s="149" t="e">
        <f t="shared" si="17"/>
        <v>#DIV/0!</v>
      </c>
    </row>
    <row r="912" spans="1:5" ht="16.5" customHeight="1">
      <c r="A912" s="121">
        <v>2130313</v>
      </c>
      <c r="B912" s="121" t="s">
        <v>799</v>
      </c>
      <c r="C912" s="132">
        <v>152</v>
      </c>
      <c r="D912" s="105">
        <v>33</v>
      </c>
      <c r="E912" s="149">
        <f t="shared" si="17"/>
        <v>460.6060606060606</v>
      </c>
    </row>
    <row r="913" spans="1:5" ht="16.5" customHeight="1">
      <c r="A913" s="121">
        <v>2130314</v>
      </c>
      <c r="B913" s="121" t="s">
        <v>800</v>
      </c>
      <c r="C913" s="132">
        <v>153</v>
      </c>
      <c r="D913" s="105">
        <v>0</v>
      </c>
      <c r="E913" s="149" t="e">
        <f t="shared" si="17"/>
        <v>#DIV/0!</v>
      </c>
    </row>
    <row r="914" spans="1:5" ht="16.5" customHeight="1">
      <c r="A914" s="121">
        <v>2130315</v>
      </c>
      <c r="B914" s="121" t="s">
        <v>801</v>
      </c>
      <c r="C914" s="132">
        <v>131</v>
      </c>
      <c r="D914" s="105">
        <v>0</v>
      </c>
      <c r="E914" s="149" t="e">
        <f t="shared" si="17"/>
        <v>#DIV/0!</v>
      </c>
    </row>
    <row r="915" spans="1:5" ht="16.5" customHeight="1">
      <c r="A915" s="121">
        <v>2130316</v>
      </c>
      <c r="B915" s="121" t="s">
        <v>802</v>
      </c>
      <c r="C915" s="132">
        <v>0</v>
      </c>
      <c r="D915" s="105">
        <v>248</v>
      </c>
      <c r="E915" s="149">
        <f t="shared" si="17"/>
        <v>0</v>
      </c>
    </row>
    <row r="916" spans="1:5" ht="16.5" customHeight="1">
      <c r="A916" s="121">
        <v>2130317</v>
      </c>
      <c r="B916" s="121" t="s">
        <v>803</v>
      </c>
      <c r="C916" s="132">
        <v>0</v>
      </c>
      <c r="D916" s="105">
        <v>0</v>
      </c>
      <c r="E916" s="149" t="e">
        <f t="shared" si="17"/>
        <v>#DIV/0!</v>
      </c>
    </row>
    <row r="917" spans="1:5" ht="16.5" customHeight="1">
      <c r="A917" s="121">
        <v>2130318</v>
      </c>
      <c r="B917" s="121" t="s">
        <v>804</v>
      </c>
      <c r="C917" s="132">
        <v>0</v>
      </c>
      <c r="D917" s="105">
        <v>0</v>
      </c>
      <c r="E917" s="149" t="e">
        <f t="shared" si="17"/>
        <v>#DIV/0!</v>
      </c>
    </row>
    <row r="918" spans="1:5" ht="16.5" customHeight="1">
      <c r="A918" s="121">
        <v>2130319</v>
      </c>
      <c r="B918" s="121" t="s">
        <v>805</v>
      </c>
      <c r="C918" s="132">
        <v>0</v>
      </c>
      <c r="D918" s="105">
        <v>0</v>
      </c>
      <c r="E918" s="149" t="e">
        <f t="shared" si="17"/>
        <v>#DIV/0!</v>
      </c>
    </row>
    <row r="919" spans="1:5" ht="16.5" customHeight="1">
      <c r="A919" s="121">
        <v>2130321</v>
      </c>
      <c r="B919" s="121" t="s">
        <v>806</v>
      </c>
      <c r="C919" s="132">
        <v>78</v>
      </c>
      <c r="D919" s="105">
        <v>27</v>
      </c>
      <c r="E919" s="149">
        <f t="shared" si="17"/>
        <v>288.88888888888886</v>
      </c>
    </row>
    <row r="920" spans="1:5" ht="16.5" customHeight="1">
      <c r="A920" s="121">
        <v>2130322</v>
      </c>
      <c r="B920" s="121" t="s">
        <v>807</v>
      </c>
      <c r="C920" s="132">
        <v>0</v>
      </c>
      <c r="D920" s="105">
        <v>0</v>
      </c>
      <c r="E920" s="149" t="e">
        <f t="shared" si="17"/>
        <v>#DIV/0!</v>
      </c>
    </row>
    <row r="921" spans="1:5" ht="16.5" customHeight="1">
      <c r="A921" s="121">
        <v>2130333</v>
      </c>
      <c r="B921" s="121" t="s">
        <v>783</v>
      </c>
      <c r="C921" s="132">
        <v>0</v>
      </c>
      <c r="D921" s="105">
        <v>0</v>
      </c>
      <c r="E921" s="149" t="e">
        <f t="shared" si="17"/>
        <v>#DIV/0!</v>
      </c>
    </row>
    <row r="922" spans="1:5" ht="16.5" customHeight="1">
      <c r="A922" s="121">
        <v>2130334</v>
      </c>
      <c r="B922" s="121" t="s">
        <v>808</v>
      </c>
      <c r="C922" s="132">
        <v>0</v>
      </c>
      <c r="D922" s="105">
        <v>0</v>
      </c>
      <c r="E922" s="149" t="e">
        <f t="shared" si="17"/>
        <v>#DIV/0!</v>
      </c>
    </row>
    <row r="923" spans="1:5" ht="16.5" customHeight="1">
      <c r="A923" s="121">
        <v>2130335</v>
      </c>
      <c r="B923" s="121" t="s">
        <v>809</v>
      </c>
      <c r="C923" s="132">
        <v>0</v>
      </c>
      <c r="D923" s="105">
        <v>0</v>
      </c>
      <c r="E923" s="149" t="e">
        <f t="shared" si="17"/>
        <v>#DIV/0!</v>
      </c>
    </row>
    <row r="924" spans="1:5" ht="16.5" customHeight="1">
      <c r="A924" s="121">
        <v>2130336</v>
      </c>
      <c r="B924" s="121" t="s">
        <v>810</v>
      </c>
      <c r="C924" s="132">
        <v>0</v>
      </c>
      <c r="D924" s="105">
        <v>0</v>
      </c>
      <c r="E924" s="149" t="e">
        <f t="shared" si="17"/>
        <v>#DIV/0!</v>
      </c>
    </row>
    <row r="925" spans="1:5" ht="16.5" customHeight="1">
      <c r="A925" s="121">
        <v>2130337</v>
      </c>
      <c r="B925" s="121" t="s">
        <v>811</v>
      </c>
      <c r="C925" s="132">
        <v>0</v>
      </c>
      <c r="D925" s="105">
        <v>0</v>
      </c>
      <c r="E925" s="149" t="e">
        <f t="shared" si="17"/>
        <v>#DIV/0!</v>
      </c>
    </row>
    <row r="926" spans="1:5" ht="16.5" customHeight="1">
      <c r="A926" s="121">
        <v>2130399</v>
      </c>
      <c r="B926" s="121" t="s">
        <v>812</v>
      </c>
      <c r="C926" s="132">
        <v>2863</v>
      </c>
      <c r="D926" s="105">
        <v>4544</v>
      </c>
      <c r="E926" s="149">
        <f t="shared" si="17"/>
        <v>63.006161971830984</v>
      </c>
    </row>
    <row r="927" spans="1:5" ht="16.5" customHeight="1">
      <c r="A927" s="121">
        <v>21305</v>
      </c>
      <c r="B927" s="86" t="s">
        <v>813</v>
      </c>
      <c r="C927" s="132">
        <f>SUM(C928:C937)</f>
        <v>424</v>
      </c>
      <c r="D927" s="105">
        <v>451</v>
      </c>
      <c r="E927" s="149">
        <f t="shared" si="17"/>
        <v>94.01330376940133</v>
      </c>
    </row>
    <row r="928" spans="1:5" ht="16.5" customHeight="1">
      <c r="A928" s="121">
        <v>2130501</v>
      </c>
      <c r="B928" s="121" t="s">
        <v>119</v>
      </c>
      <c r="C928" s="132">
        <v>319</v>
      </c>
      <c r="D928" s="105">
        <v>311</v>
      </c>
      <c r="E928" s="149">
        <f t="shared" si="17"/>
        <v>102.57234726688102</v>
      </c>
    </row>
    <row r="929" spans="1:5" ht="16.5" customHeight="1">
      <c r="A929" s="121">
        <v>2130502</v>
      </c>
      <c r="B929" s="121" t="s">
        <v>120</v>
      </c>
      <c r="C929" s="132">
        <v>0</v>
      </c>
      <c r="D929" s="105">
        <v>0</v>
      </c>
      <c r="E929" s="149" t="e">
        <f t="shared" si="17"/>
        <v>#DIV/0!</v>
      </c>
    </row>
    <row r="930" spans="1:5" ht="16.5" customHeight="1">
      <c r="A930" s="121">
        <v>2130503</v>
      </c>
      <c r="B930" s="121" t="s">
        <v>121</v>
      </c>
      <c r="C930" s="132">
        <v>0</v>
      </c>
      <c r="D930" s="105">
        <v>0</v>
      </c>
      <c r="E930" s="149" t="e">
        <f t="shared" si="17"/>
        <v>#DIV/0!</v>
      </c>
    </row>
    <row r="931" spans="1:5" ht="16.5" customHeight="1">
      <c r="A931" s="121">
        <v>2130504</v>
      </c>
      <c r="B931" s="121" t="s">
        <v>814</v>
      </c>
      <c r="C931" s="132">
        <v>0</v>
      </c>
      <c r="D931" s="105">
        <v>0</v>
      </c>
      <c r="E931" s="149" t="e">
        <f t="shared" si="17"/>
        <v>#DIV/0!</v>
      </c>
    </row>
    <row r="932" spans="1:5" ht="16.5" customHeight="1">
      <c r="A932" s="121">
        <v>2130505</v>
      </c>
      <c r="B932" s="121" t="s">
        <v>815</v>
      </c>
      <c r="C932" s="132">
        <v>0</v>
      </c>
      <c r="D932" s="105">
        <v>0</v>
      </c>
      <c r="E932" s="149" t="e">
        <f t="shared" si="17"/>
        <v>#DIV/0!</v>
      </c>
    </row>
    <row r="933" spans="1:5" ht="16.5" customHeight="1">
      <c r="A933" s="121">
        <v>2130506</v>
      </c>
      <c r="B933" s="121" t="s">
        <v>816</v>
      </c>
      <c r="C933" s="132">
        <v>0</v>
      </c>
      <c r="D933" s="105">
        <v>0</v>
      </c>
      <c r="E933" s="149" t="e">
        <f t="shared" si="17"/>
        <v>#DIV/0!</v>
      </c>
    </row>
    <row r="934" spans="1:5" ht="16.5" customHeight="1">
      <c r="A934" s="121">
        <v>2130507</v>
      </c>
      <c r="B934" s="121" t="s">
        <v>817</v>
      </c>
      <c r="C934" s="132">
        <v>0</v>
      </c>
      <c r="D934" s="105">
        <v>0</v>
      </c>
      <c r="E934" s="149" t="e">
        <f t="shared" si="17"/>
        <v>#DIV/0!</v>
      </c>
    </row>
    <row r="935" spans="1:5" ht="16.5" customHeight="1">
      <c r="A935" s="121">
        <v>2130508</v>
      </c>
      <c r="B935" s="121" t="s">
        <v>818</v>
      </c>
      <c r="C935" s="132">
        <v>0</v>
      </c>
      <c r="D935" s="105">
        <v>0</v>
      </c>
      <c r="E935" s="149" t="e">
        <f t="shared" si="17"/>
        <v>#DIV/0!</v>
      </c>
    </row>
    <row r="936" spans="1:5" ht="16.5" customHeight="1">
      <c r="A936" s="121">
        <v>2130550</v>
      </c>
      <c r="B936" s="121" t="s">
        <v>128</v>
      </c>
      <c r="C936" s="132">
        <v>0</v>
      </c>
      <c r="D936" s="105">
        <v>0</v>
      </c>
      <c r="E936" s="149" t="e">
        <f t="shared" si="17"/>
        <v>#DIV/0!</v>
      </c>
    </row>
    <row r="937" spans="1:5" ht="16.5" customHeight="1">
      <c r="A937" s="121">
        <v>2130599</v>
      </c>
      <c r="B937" s="121" t="s">
        <v>819</v>
      </c>
      <c r="C937" s="132">
        <v>105</v>
      </c>
      <c r="D937" s="105">
        <v>140</v>
      </c>
      <c r="E937" s="149">
        <f t="shared" si="17"/>
        <v>75</v>
      </c>
    </row>
    <row r="938" spans="1:5" ht="16.5" customHeight="1">
      <c r="A938" s="153">
        <v>21307</v>
      </c>
      <c r="B938" s="121" t="s">
        <v>820</v>
      </c>
      <c r="C938" s="121"/>
      <c r="D938" s="105">
        <v>0</v>
      </c>
      <c r="E938" s="149" t="e">
        <f t="shared" si="17"/>
        <v>#DIV/0!</v>
      </c>
    </row>
    <row r="939" spans="1:5" ht="16.5" customHeight="1">
      <c r="A939" s="153">
        <v>2130701</v>
      </c>
      <c r="B939" s="121" t="s">
        <v>821</v>
      </c>
      <c r="C939" s="121"/>
      <c r="D939" s="105">
        <v>0</v>
      </c>
      <c r="E939" s="149" t="e">
        <f t="shared" si="17"/>
        <v>#DIV/0!</v>
      </c>
    </row>
    <row r="940" spans="1:5" ht="16.5" customHeight="1">
      <c r="A940" s="153">
        <v>2130704</v>
      </c>
      <c r="B940" s="121" t="s">
        <v>822</v>
      </c>
      <c r="C940" s="121"/>
      <c r="D940" s="105">
        <v>0</v>
      </c>
      <c r="E940" s="149" t="e">
        <f t="shared" si="17"/>
        <v>#DIV/0!</v>
      </c>
    </row>
    <row r="941" spans="1:5" ht="16.5" customHeight="1">
      <c r="A941" s="153">
        <v>2130705</v>
      </c>
      <c r="B941" s="121" t="s">
        <v>823</v>
      </c>
      <c r="C941" s="121"/>
      <c r="D941" s="105">
        <v>0</v>
      </c>
      <c r="E941" s="149" t="e">
        <f t="shared" si="17"/>
        <v>#DIV/0!</v>
      </c>
    </row>
    <row r="942" spans="1:5" ht="16.5" customHeight="1">
      <c r="A942" s="153">
        <v>2130706</v>
      </c>
      <c r="B942" s="121" t="s">
        <v>824</v>
      </c>
      <c r="C942" s="121"/>
      <c r="D942" s="105">
        <v>0</v>
      </c>
      <c r="E942" s="149" t="e">
        <f t="shared" si="17"/>
        <v>#DIV/0!</v>
      </c>
    </row>
    <row r="943" spans="1:5" ht="16.5" customHeight="1">
      <c r="A943" s="153">
        <v>2130707</v>
      </c>
      <c r="B943" s="121" t="s">
        <v>825</v>
      </c>
      <c r="C943" s="121"/>
      <c r="D943" s="105">
        <v>0</v>
      </c>
      <c r="E943" s="149" t="e">
        <f t="shared" si="17"/>
        <v>#DIV/0!</v>
      </c>
    </row>
    <row r="944" spans="1:5" ht="16.5" customHeight="1">
      <c r="A944" s="153">
        <v>2130799</v>
      </c>
      <c r="B944" s="121" t="s">
        <v>826</v>
      </c>
      <c r="C944" s="121"/>
      <c r="D944" s="105">
        <v>0</v>
      </c>
      <c r="E944" s="149" t="e">
        <f t="shared" si="17"/>
        <v>#DIV/0!</v>
      </c>
    </row>
    <row r="945" spans="1:5" ht="16.5" customHeight="1">
      <c r="A945" s="121">
        <v>21308</v>
      </c>
      <c r="B945" s="86" t="s">
        <v>827</v>
      </c>
      <c r="C945" s="132">
        <f>SUM(C946:C950)</f>
        <v>5365</v>
      </c>
      <c r="D945" s="105">
        <v>167</v>
      </c>
      <c r="E945" s="149">
        <f t="shared" si="17"/>
        <v>3212.5748502994015</v>
      </c>
    </row>
    <row r="946" spans="1:5" ht="16.5" customHeight="1">
      <c r="A946" s="121">
        <v>2130801</v>
      </c>
      <c r="B946" s="121" t="s">
        <v>828</v>
      </c>
      <c r="C946" s="132">
        <v>0</v>
      </c>
      <c r="D946" s="105">
        <v>0</v>
      </c>
      <c r="E946" s="149" t="e">
        <f t="shared" si="17"/>
        <v>#DIV/0!</v>
      </c>
    </row>
    <row r="947" spans="1:5" ht="16.5" customHeight="1">
      <c r="A947" s="121">
        <v>2130803</v>
      </c>
      <c r="B947" s="121" t="s">
        <v>829</v>
      </c>
      <c r="C947" s="132">
        <v>185</v>
      </c>
      <c r="D947" s="105">
        <v>0</v>
      </c>
      <c r="E947" s="149" t="e">
        <f t="shared" si="17"/>
        <v>#DIV/0!</v>
      </c>
    </row>
    <row r="948" spans="1:5" ht="16.5" customHeight="1">
      <c r="A948" s="121">
        <v>2130804</v>
      </c>
      <c r="B948" s="121" t="s">
        <v>830</v>
      </c>
      <c r="C948" s="132">
        <v>173</v>
      </c>
      <c r="D948" s="105">
        <v>167</v>
      </c>
      <c r="E948" s="149">
        <f t="shared" si="17"/>
        <v>103.59281437125749</v>
      </c>
    </row>
    <row r="949" spans="1:5" ht="16.5" customHeight="1">
      <c r="A949" s="121">
        <v>2130805</v>
      </c>
      <c r="B949" s="121" t="s">
        <v>831</v>
      </c>
      <c r="C949" s="132">
        <v>0</v>
      </c>
      <c r="D949" s="105">
        <v>0</v>
      </c>
      <c r="E949" s="149" t="e">
        <f t="shared" si="17"/>
        <v>#DIV/0!</v>
      </c>
    </row>
    <row r="950" spans="1:5" ht="16.5" customHeight="1">
      <c r="A950" s="121">
        <v>2130899</v>
      </c>
      <c r="B950" s="121" t="s">
        <v>832</v>
      </c>
      <c r="C950" s="132">
        <v>5007</v>
      </c>
      <c r="D950" s="105">
        <v>0</v>
      </c>
      <c r="E950" s="149" t="e">
        <f t="shared" si="17"/>
        <v>#DIV/0!</v>
      </c>
    </row>
    <row r="951" spans="1:5" ht="16.5" customHeight="1">
      <c r="A951" s="153">
        <v>21309</v>
      </c>
      <c r="B951" s="121" t="s">
        <v>833</v>
      </c>
      <c r="C951" s="121"/>
      <c r="D951" s="105">
        <v>0</v>
      </c>
      <c r="E951" s="149" t="e">
        <f t="shared" si="17"/>
        <v>#DIV/0!</v>
      </c>
    </row>
    <row r="952" spans="1:5" ht="16.5" customHeight="1">
      <c r="A952" s="153">
        <v>2130901</v>
      </c>
      <c r="B952" s="121" t="s">
        <v>834</v>
      </c>
      <c r="C952" s="121"/>
      <c r="D952" s="105">
        <v>0</v>
      </c>
      <c r="E952" s="149" t="e">
        <f t="shared" si="17"/>
        <v>#DIV/0!</v>
      </c>
    </row>
    <row r="953" spans="1:5" ht="16.5" customHeight="1">
      <c r="A953" s="153">
        <v>2130999</v>
      </c>
      <c r="B953" s="121" t="s">
        <v>835</v>
      </c>
      <c r="C953" s="121"/>
      <c r="D953" s="105">
        <v>0</v>
      </c>
      <c r="E953" s="149" t="e">
        <f t="shared" si="17"/>
        <v>#DIV/0!</v>
      </c>
    </row>
    <row r="954" spans="1:5" ht="16.5" customHeight="1">
      <c r="A954" s="121">
        <v>21399</v>
      </c>
      <c r="B954" s="86" t="s">
        <v>836</v>
      </c>
      <c r="C954" s="132">
        <f>C955+C956</f>
        <v>88</v>
      </c>
      <c r="D954" s="105">
        <v>130</v>
      </c>
      <c r="E954" s="149">
        <f t="shared" si="17"/>
        <v>67.6923076923077</v>
      </c>
    </row>
    <row r="955" spans="1:5" ht="16.5" customHeight="1">
      <c r="A955" s="121">
        <v>2139901</v>
      </c>
      <c r="B955" s="121" t="s">
        <v>837</v>
      </c>
      <c r="C955" s="132">
        <v>0</v>
      </c>
      <c r="D955" s="105">
        <v>0</v>
      </c>
      <c r="E955" s="149" t="e">
        <f t="shared" si="17"/>
        <v>#DIV/0!</v>
      </c>
    </row>
    <row r="956" spans="1:5" ht="16.5" customHeight="1">
      <c r="A956" s="121">
        <v>2139999</v>
      </c>
      <c r="B956" s="121" t="s">
        <v>838</v>
      </c>
      <c r="C956" s="132">
        <v>88</v>
      </c>
      <c r="D956" s="105">
        <v>130</v>
      </c>
      <c r="E956" s="149">
        <f t="shared" si="17"/>
        <v>67.6923076923077</v>
      </c>
    </row>
    <row r="957" spans="1:5" ht="16.5" customHeight="1">
      <c r="A957" s="153">
        <v>214</v>
      </c>
      <c r="B957" s="121" t="s">
        <v>839</v>
      </c>
      <c r="C957" s="121">
        <v>32478</v>
      </c>
      <c r="D957" s="105">
        <v>28208</v>
      </c>
      <c r="E957" s="149">
        <f t="shared" si="17"/>
        <v>115.13754963131026</v>
      </c>
    </row>
    <row r="958" spans="1:5" ht="16.5" customHeight="1">
      <c r="A958" s="153">
        <v>21401</v>
      </c>
      <c r="B958" s="121" t="s">
        <v>840</v>
      </c>
      <c r="C958" s="121">
        <v>23766</v>
      </c>
      <c r="D958" s="105">
        <v>20500</v>
      </c>
      <c r="E958" s="149">
        <f t="shared" si="17"/>
        <v>115.93170731707316</v>
      </c>
    </row>
    <row r="959" spans="1:5" ht="16.5" customHeight="1">
      <c r="A959" s="153">
        <v>2140101</v>
      </c>
      <c r="B959" s="121" t="s">
        <v>119</v>
      </c>
      <c r="C959" s="121">
        <v>3889</v>
      </c>
      <c r="D959" s="105">
        <v>2532</v>
      </c>
      <c r="E959" s="149">
        <f t="shared" si="17"/>
        <v>153.59399684044234</v>
      </c>
    </row>
    <row r="960" spans="1:5" ht="16.5" customHeight="1">
      <c r="A960" s="153">
        <v>2140102</v>
      </c>
      <c r="B960" s="121" t="s">
        <v>120</v>
      </c>
      <c r="C960" s="121">
        <v>4977</v>
      </c>
      <c r="D960" s="105">
        <v>6306</v>
      </c>
      <c r="E960" s="149">
        <f t="shared" si="17"/>
        <v>78.92483349191247</v>
      </c>
    </row>
    <row r="961" spans="1:5" ht="16.5" customHeight="1">
      <c r="A961" s="153">
        <v>2140103</v>
      </c>
      <c r="B961" s="121" t="s">
        <v>121</v>
      </c>
      <c r="C961" s="121">
        <v>0</v>
      </c>
      <c r="D961" s="105">
        <v>0</v>
      </c>
      <c r="E961" s="149" t="e">
        <f t="shared" si="17"/>
        <v>#DIV/0!</v>
      </c>
    </row>
    <row r="962" spans="1:5" ht="16.5" customHeight="1">
      <c r="A962" s="153">
        <v>2140104</v>
      </c>
      <c r="B962" s="121" t="s">
        <v>841</v>
      </c>
      <c r="C962" s="121">
        <v>454</v>
      </c>
      <c r="D962" s="105">
        <v>20</v>
      </c>
      <c r="E962" s="149">
        <f t="shared" si="17"/>
        <v>2270</v>
      </c>
    </row>
    <row r="963" spans="1:5" ht="16.5" customHeight="1">
      <c r="A963" s="153">
        <v>2140106</v>
      </c>
      <c r="B963" s="121" t="s">
        <v>842</v>
      </c>
      <c r="C963" s="121">
        <v>6432</v>
      </c>
      <c r="D963" s="105">
        <v>5612</v>
      </c>
      <c r="E963" s="149">
        <f t="shared" si="17"/>
        <v>114.61154668567355</v>
      </c>
    </row>
    <row r="964" spans="1:5" ht="16.5" customHeight="1">
      <c r="A964" s="153">
        <v>2140109</v>
      </c>
      <c r="B964" s="121" t="s">
        <v>843</v>
      </c>
      <c r="C964" s="121">
        <v>0</v>
      </c>
      <c r="D964" s="105">
        <v>27</v>
      </c>
      <c r="E964" s="149">
        <f t="shared" si="17"/>
        <v>0</v>
      </c>
    </row>
    <row r="965" spans="1:5" ht="16.5" customHeight="1">
      <c r="A965" s="153">
        <v>2140110</v>
      </c>
      <c r="B965" s="121" t="s">
        <v>844</v>
      </c>
      <c r="C965" s="121">
        <v>12</v>
      </c>
      <c r="D965" s="105">
        <v>125</v>
      </c>
      <c r="E965" s="149">
        <f t="shared" si="17"/>
        <v>9.6</v>
      </c>
    </row>
    <row r="966" spans="1:5" ht="16.5" customHeight="1">
      <c r="A966" s="153">
        <v>2140111</v>
      </c>
      <c r="B966" s="121" t="s">
        <v>845</v>
      </c>
      <c r="C966" s="121">
        <v>0</v>
      </c>
      <c r="D966" s="105">
        <v>0</v>
      </c>
      <c r="E966" s="149" t="e">
        <f t="shared" si="17"/>
        <v>#DIV/0!</v>
      </c>
    </row>
    <row r="967" spans="1:5" ht="16.5" customHeight="1">
      <c r="A967" s="153">
        <v>2140112</v>
      </c>
      <c r="B967" s="121" t="s">
        <v>846</v>
      </c>
      <c r="C967" s="121">
        <v>0</v>
      </c>
      <c r="D967" s="105">
        <v>14</v>
      </c>
      <c r="E967" s="149">
        <f aca="true" t="shared" si="18" ref="E967:E978">C967/D967*100</f>
        <v>0</v>
      </c>
    </row>
    <row r="968" spans="1:5" ht="16.5" customHeight="1">
      <c r="A968" s="153">
        <v>2140114</v>
      </c>
      <c r="B968" s="121" t="s">
        <v>847</v>
      </c>
      <c r="C968" s="121">
        <v>0</v>
      </c>
      <c r="D968" s="105">
        <v>0</v>
      </c>
      <c r="E968" s="149" t="e">
        <f t="shared" si="18"/>
        <v>#DIV/0!</v>
      </c>
    </row>
    <row r="969" spans="1:5" ht="16.5" customHeight="1">
      <c r="A969" s="153">
        <v>2140122</v>
      </c>
      <c r="B969" s="121" t="s">
        <v>848</v>
      </c>
      <c r="C969" s="121">
        <v>0</v>
      </c>
      <c r="D969" s="105">
        <v>0</v>
      </c>
      <c r="E969" s="149" t="e">
        <f t="shared" si="18"/>
        <v>#DIV/0!</v>
      </c>
    </row>
    <row r="970" spans="1:5" ht="16.5" customHeight="1">
      <c r="A970" s="153">
        <v>2140123</v>
      </c>
      <c r="B970" s="121" t="s">
        <v>849</v>
      </c>
      <c r="C970" s="121">
        <v>0</v>
      </c>
      <c r="D970" s="105">
        <v>0</v>
      </c>
      <c r="E970" s="149" t="e">
        <f t="shared" si="18"/>
        <v>#DIV/0!</v>
      </c>
    </row>
    <row r="971" spans="1:5" ht="16.5" customHeight="1">
      <c r="A971" s="153">
        <v>2140127</v>
      </c>
      <c r="B971" s="121" t="s">
        <v>850</v>
      </c>
      <c r="C971" s="121">
        <v>0</v>
      </c>
      <c r="D971" s="105">
        <v>0</v>
      </c>
      <c r="E971" s="149" t="e">
        <f t="shared" si="18"/>
        <v>#DIV/0!</v>
      </c>
    </row>
    <row r="972" spans="1:5" ht="16.5" customHeight="1">
      <c r="A972" s="153">
        <v>2140128</v>
      </c>
      <c r="B972" s="121" t="s">
        <v>851</v>
      </c>
      <c r="C972" s="121">
        <v>0</v>
      </c>
      <c r="D972" s="105">
        <v>0</v>
      </c>
      <c r="E972" s="149" t="e">
        <f t="shared" si="18"/>
        <v>#DIV/0!</v>
      </c>
    </row>
    <row r="973" spans="1:5" ht="16.5" customHeight="1">
      <c r="A973" s="153">
        <v>2140129</v>
      </c>
      <c r="B973" s="121" t="s">
        <v>852</v>
      </c>
      <c r="C973" s="121">
        <v>0</v>
      </c>
      <c r="D973" s="105">
        <v>0</v>
      </c>
      <c r="E973" s="149" t="e">
        <f t="shared" si="18"/>
        <v>#DIV/0!</v>
      </c>
    </row>
    <row r="974" spans="1:5" ht="16.5" customHeight="1">
      <c r="A974" s="153">
        <v>2140130</v>
      </c>
      <c r="B974" s="121" t="s">
        <v>853</v>
      </c>
      <c r="C974" s="121">
        <v>0</v>
      </c>
      <c r="D974" s="105">
        <v>0</v>
      </c>
      <c r="E974" s="149" t="e">
        <f t="shared" si="18"/>
        <v>#DIV/0!</v>
      </c>
    </row>
    <row r="975" spans="1:5" ht="16.5" customHeight="1">
      <c r="A975" s="153">
        <v>2140131</v>
      </c>
      <c r="B975" s="121" t="s">
        <v>854</v>
      </c>
      <c r="C975" s="121">
        <v>207</v>
      </c>
      <c r="D975" s="105">
        <v>0</v>
      </c>
      <c r="E975" s="149" t="e">
        <f t="shared" si="18"/>
        <v>#DIV/0!</v>
      </c>
    </row>
    <row r="976" spans="1:5" ht="16.5" customHeight="1">
      <c r="A976" s="153">
        <v>2140133</v>
      </c>
      <c r="B976" s="121" t="s">
        <v>855</v>
      </c>
      <c r="C976" s="121">
        <v>0</v>
      </c>
      <c r="D976" s="105">
        <v>0</v>
      </c>
      <c r="E976" s="149" t="e">
        <f t="shared" si="18"/>
        <v>#DIV/0!</v>
      </c>
    </row>
    <row r="977" spans="1:5" ht="16.5" customHeight="1">
      <c r="A977" s="153">
        <v>2140136</v>
      </c>
      <c r="B977" s="121" t="s">
        <v>856</v>
      </c>
      <c r="C977" s="121">
        <v>0</v>
      </c>
      <c r="D977" s="105">
        <v>271</v>
      </c>
      <c r="E977" s="149">
        <f t="shared" si="18"/>
        <v>0</v>
      </c>
    </row>
    <row r="978" spans="1:5" ht="16.5" customHeight="1">
      <c r="A978" s="153">
        <v>2140138</v>
      </c>
      <c r="B978" s="121" t="s">
        <v>857</v>
      </c>
      <c r="C978" s="121">
        <v>0</v>
      </c>
      <c r="D978" s="105">
        <v>0</v>
      </c>
      <c r="E978" s="149" t="e">
        <f t="shared" si="18"/>
        <v>#DIV/0!</v>
      </c>
    </row>
    <row r="979" spans="1:5" ht="16.5" customHeight="1">
      <c r="A979" s="153">
        <v>2140199</v>
      </c>
      <c r="B979" s="121" t="s">
        <v>858</v>
      </c>
      <c r="C979" s="121">
        <v>7795</v>
      </c>
      <c r="D979" s="105">
        <v>5593</v>
      </c>
      <c r="E979" s="149">
        <f aca="true" t="shared" si="19" ref="E979:E1028">C979/D979*100</f>
        <v>139.3706418737708</v>
      </c>
    </row>
    <row r="980" spans="1:5" ht="16.5" customHeight="1">
      <c r="A980" s="121">
        <v>21402</v>
      </c>
      <c r="B980" s="86" t="s">
        <v>859</v>
      </c>
      <c r="C980" s="132">
        <f>SUM(C981:C989)</f>
        <v>2760</v>
      </c>
      <c r="D980" s="105">
        <v>1171</v>
      </c>
      <c r="E980" s="149">
        <f t="shared" si="19"/>
        <v>235.69598633646459</v>
      </c>
    </row>
    <row r="981" spans="1:5" ht="16.5" customHeight="1">
      <c r="A981" s="121">
        <v>2140201</v>
      </c>
      <c r="B981" s="121" t="s">
        <v>119</v>
      </c>
      <c r="C981" s="132">
        <v>10</v>
      </c>
      <c r="D981" s="105">
        <v>41</v>
      </c>
      <c r="E981" s="149">
        <f t="shared" si="19"/>
        <v>24.390243902439025</v>
      </c>
    </row>
    <row r="982" spans="1:5" ht="16.5" customHeight="1">
      <c r="A982" s="121">
        <v>2140202</v>
      </c>
      <c r="B982" s="121" t="s">
        <v>120</v>
      </c>
      <c r="C982" s="132">
        <v>0</v>
      </c>
      <c r="D982" s="105">
        <v>0</v>
      </c>
      <c r="E982" s="149" t="e">
        <f t="shared" si="19"/>
        <v>#DIV/0!</v>
      </c>
    </row>
    <row r="983" spans="1:5" ht="16.5" customHeight="1">
      <c r="A983" s="121">
        <v>2140203</v>
      </c>
      <c r="B983" s="121" t="s">
        <v>121</v>
      </c>
      <c r="C983" s="132">
        <v>0</v>
      </c>
      <c r="D983" s="105">
        <v>0</v>
      </c>
      <c r="E983" s="149" t="e">
        <f t="shared" si="19"/>
        <v>#DIV/0!</v>
      </c>
    </row>
    <row r="984" spans="1:5" ht="16.5" customHeight="1">
      <c r="A984" s="121">
        <v>2140204</v>
      </c>
      <c r="B984" s="121" t="s">
        <v>860</v>
      </c>
      <c r="C984" s="132">
        <v>0</v>
      </c>
      <c r="D984" s="105">
        <v>0</v>
      </c>
      <c r="E984" s="149" t="e">
        <f t="shared" si="19"/>
        <v>#DIV/0!</v>
      </c>
    </row>
    <row r="985" spans="1:5" ht="16.5" customHeight="1">
      <c r="A985" s="121">
        <v>2140205</v>
      </c>
      <c r="B985" s="121" t="s">
        <v>861</v>
      </c>
      <c r="C985" s="132">
        <v>0</v>
      </c>
      <c r="D985" s="105">
        <v>0</v>
      </c>
      <c r="E985" s="149" t="e">
        <f t="shared" si="19"/>
        <v>#DIV/0!</v>
      </c>
    </row>
    <row r="986" spans="1:5" ht="16.5" customHeight="1">
      <c r="A986" s="121">
        <v>2140206</v>
      </c>
      <c r="B986" s="121" t="s">
        <v>862</v>
      </c>
      <c r="C986" s="132">
        <v>0</v>
      </c>
      <c r="D986" s="105">
        <v>0</v>
      </c>
      <c r="E986" s="149" t="e">
        <f t="shared" si="19"/>
        <v>#DIV/0!</v>
      </c>
    </row>
    <row r="987" spans="1:5" ht="16.5" customHeight="1">
      <c r="A987" s="121">
        <v>2140207</v>
      </c>
      <c r="B987" s="121" t="s">
        <v>863</v>
      </c>
      <c r="C987" s="132">
        <v>0</v>
      </c>
      <c r="D987" s="105">
        <v>0</v>
      </c>
      <c r="E987" s="149" t="e">
        <f t="shared" si="19"/>
        <v>#DIV/0!</v>
      </c>
    </row>
    <row r="988" spans="1:5" ht="16.5" customHeight="1">
      <c r="A988" s="121">
        <v>2140208</v>
      </c>
      <c r="B988" s="121" t="s">
        <v>864</v>
      </c>
      <c r="C988" s="132">
        <v>0</v>
      </c>
      <c r="D988" s="105">
        <v>0</v>
      </c>
      <c r="E988" s="149" t="e">
        <f t="shared" si="19"/>
        <v>#DIV/0!</v>
      </c>
    </row>
    <row r="989" spans="1:5" ht="16.5" customHeight="1">
      <c r="A989" s="121">
        <v>2140299</v>
      </c>
      <c r="B989" s="121" t="s">
        <v>865</v>
      </c>
      <c r="C989" s="132">
        <v>2750</v>
      </c>
      <c r="D989" s="105">
        <v>1130</v>
      </c>
      <c r="E989" s="149">
        <f t="shared" si="19"/>
        <v>243.36283185840708</v>
      </c>
    </row>
    <row r="990" spans="1:5" ht="16.5" customHeight="1">
      <c r="A990" s="121">
        <v>21403</v>
      </c>
      <c r="B990" s="86" t="s">
        <v>866</v>
      </c>
      <c r="C990" s="132">
        <f>SUM(C991:C999)</f>
        <v>1027</v>
      </c>
      <c r="D990" s="105">
        <v>3000</v>
      </c>
      <c r="E990" s="149">
        <f t="shared" si="19"/>
        <v>34.233333333333334</v>
      </c>
    </row>
    <row r="991" spans="1:5" ht="16.5" customHeight="1">
      <c r="A991" s="121">
        <v>2140301</v>
      </c>
      <c r="B991" s="121" t="s">
        <v>119</v>
      </c>
      <c r="C991" s="132">
        <v>0</v>
      </c>
      <c r="D991" s="105">
        <v>0</v>
      </c>
      <c r="E991" s="149" t="e">
        <f t="shared" si="19"/>
        <v>#DIV/0!</v>
      </c>
    </row>
    <row r="992" spans="1:5" ht="16.5" customHeight="1">
      <c r="A992" s="121">
        <v>2140302</v>
      </c>
      <c r="B992" s="121" t="s">
        <v>120</v>
      </c>
      <c r="C992" s="132">
        <v>0</v>
      </c>
      <c r="D992" s="105">
        <v>0</v>
      </c>
      <c r="E992" s="149" t="e">
        <f t="shared" si="19"/>
        <v>#DIV/0!</v>
      </c>
    </row>
    <row r="993" spans="1:5" ht="16.5" customHeight="1">
      <c r="A993" s="121">
        <v>2140303</v>
      </c>
      <c r="B993" s="121" t="s">
        <v>121</v>
      </c>
      <c r="C993" s="132">
        <v>0</v>
      </c>
      <c r="D993" s="105">
        <v>0</v>
      </c>
      <c r="E993" s="149" t="e">
        <f t="shared" si="19"/>
        <v>#DIV/0!</v>
      </c>
    </row>
    <row r="994" spans="1:5" ht="16.5" customHeight="1">
      <c r="A994" s="121">
        <v>2140304</v>
      </c>
      <c r="B994" s="121" t="s">
        <v>867</v>
      </c>
      <c r="C994" s="132">
        <v>0</v>
      </c>
      <c r="D994" s="105">
        <v>0</v>
      </c>
      <c r="E994" s="149" t="e">
        <f t="shared" si="19"/>
        <v>#DIV/0!</v>
      </c>
    </row>
    <row r="995" spans="1:5" ht="16.5" customHeight="1">
      <c r="A995" s="121">
        <v>2140305</v>
      </c>
      <c r="B995" s="121" t="s">
        <v>868</v>
      </c>
      <c r="C995" s="132">
        <v>0</v>
      </c>
      <c r="D995" s="105">
        <v>0</v>
      </c>
      <c r="E995" s="149" t="e">
        <f t="shared" si="19"/>
        <v>#DIV/0!</v>
      </c>
    </row>
    <row r="996" spans="1:5" ht="16.5" customHeight="1">
      <c r="A996" s="121">
        <v>2140306</v>
      </c>
      <c r="B996" s="121" t="s">
        <v>869</v>
      </c>
      <c r="C996" s="132">
        <v>0</v>
      </c>
      <c r="D996" s="105">
        <v>0</v>
      </c>
      <c r="E996" s="149" t="e">
        <f t="shared" si="19"/>
        <v>#DIV/0!</v>
      </c>
    </row>
    <row r="997" spans="1:5" ht="16.5" customHeight="1">
      <c r="A997" s="121">
        <v>2140307</v>
      </c>
      <c r="B997" s="121" t="s">
        <v>870</v>
      </c>
      <c r="C997" s="132">
        <v>0</v>
      </c>
      <c r="D997" s="105">
        <v>0</v>
      </c>
      <c r="E997" s="149" t="e">
        <f t="shared" si="19"/>
        <v>#DIV/0!</v>
      </c>
    </row>
    <row r="998" spans="1:5" ht="16.5" customHeight="1">
      <c r="A998" s="121">
        <v>2140308</v>
      </c>
      <c r="B998" s="121" t="s">
        <v>871</v>
      </c>
      <c r="C998" s="132">
        <v>0</v>
      </c>
      <c r="D998" s="105">
        <v>0</v>
      </c>
      <c r="E998" s="149" t="e">
        <f t="shared" si="19"/>
        <v>#DIV/0!</v>
      </c>
    </row>
    <row r="999" spans="1:5" ht="16.5" customHeight="1">
      <c r="A999" s="121">
        <v>2140399</v>
      </c>
      <c r="B999" s="121" t="s">
        <v>872</v>
      </c>
      <c r="C999" s="132">
        <v>1027</v>
      </c>
      <c r="D999" s="105">
        <v>3000</v>
      </c>
      <c r="E999" s="149">
        <f t="shared" si="19"/>
        <v>34.233333333333334</v>
      </c>
    </row>
    <row r="1000" spans="1:5" ht="16.5" customHeight="1">
      <c r="A1000" s="153">
        <v>21404</v>
      </c>
      <c r="B1000" s="121" t="s">
        <v>873</v>
      </c>
      <c r="C1000" s="121"/>
      <c r="D1000" s="105">
        <v>10</v>
      </c>
      <c r="E1000" s="149">
        <f t="shared" si="19"/>
        <v>0</v>
      </c>
    </row>
    <row r="1001" spans="1:5" ht="16.5" customHeight="1">
      <c r="A1001" s="153">
        <v>2140401</v>
      </c>
      <c r="B1001" s="121" t="s">
        <v>874</v>
      </c>
      <c r="C1001" s="121"/>
      <c r="D1001" s="105">
        <v>0</v>
      </c>
      <c r="E1001" s="149" t="e">
        <f t="shared" si="19"/>
        <v>#DIV/0!</v>
      </c>
    </row>
    <row r="1002" spans="1:5" ht="16.5" customHeight="1">
      <c r="A1002" s="153">
        <v>2140402</v>
      </c>
      <c r="B1002" s="121" t="s">
        <v>875</v>
      </c>
      <c r="C1002" s="121"/>
      <c r="D1002" s="105">
        <v>0</v>
      </c>
      <c r="E1002" s="149" t="e">
        <f t="shared" si="19"/>
        <v>#DIV/0!</v>
      </c>
    </row>
    <row r="1003" spans="1:5" ht="16.5" customHeight="1">
      <c r="A1003" s="153">
        <v>2140403</v>
      </c>
      <c r="B1003" s="121" t="s">
        <v>876</v>
      </c>
      <c r="C1003" s="121"/>
      <c r="D1003" s="105">
        <v>0</v>
      </c>
      <c r="E1003" s="149" t="e">
        <f t="shared" si="19"/>
        <v>#DIV/0!</v>
      </c>
    </row>
    <row r="1004" spans="1:5" ht="16.5" customHeight="1">
      <c r="A1004" s="153">
        <v>2140499</v>
      </c>
      <c r="B1004" s="121" t="s">
        <v>877</v>
      </c>
      <c r="C1004" s="121"/>
      <c r="D1004" s="105">
        <v>10</v>
      </c>
      <c r="E1004" s="149">
        <f t="shared" si="19"/>
        <v>0</v>
      </c>
    </row>
    <row r="1005" spans="1:5" ht="16.5" customHeight="1">
      <c r="A1005" s="153">
        <v>21405</v>
      </c>
      <c r="B1005" s="121" t="s">
        <v>878</v>
      </c>
      <c r="C1005" s="121"/>
      <c r="D1005" s="105">
        <v>35</v>
      </c>
      <c r="E1005" s="149">
        <f t="shared" si="19"/>
        <v>0</v>
      </c>
    </row>
    <row r="1006" spans="1:5" ht="16.5" customHeight="1">
      <c r="A1006" s="153">
        <v>2140501</v>
      </c>
      <c r="B1006" s="121" t="s">
        <v>119</v>
      </c>
      <c r="C1006" s="121"/>
      <c r="D1006" s="105">
        <v>0</v>
      </c>
      <c r="E1006" s="149" t="e">
        <f t="shared" si="19"/>
        <v>#DIV/0!</v>
      </c>
    </row>
    <row r="1007" spans="1:5" ht="16.5" customHeight="1">
      <c r="A1007" s="153">
        <v>2140502</v>
      </c>
      <c r="B1007" s="121" t="s">
        <v>120</v>
      </c>
      <c r="C1007" s="121"/>
      <c r="D1007" s="105">
        <v>0</v>
      </c>
      <c r="E1007" s="149" t="e">
        <f t="shared" si="19"/>
        <v>#DIV/0!</v>
      </c>
    </row>
    <row r="1008" spans="1:5" ht="16.5" customHeight="1">
      <c r="A1008" s="153">
        <v>2140503</v>
      </c>
      <c r="B1008" s="121" t="s">
        <v>121</v>
      </c>
      <c r="C1008" s="121"/>
      <c r="D1008" s="105">
        <v>0</v>
      </c>
      <c r="E1008" s="149" t="e">
        <f t="shared" si="19"/>
        <v>#DIV/0!</v>
      </c>
    </row>
    <row r="1009" spans="1:5" ht="16.5" customHeight="1">
      <c r="A1009" s="153">
        <v>2140504</v>
      </c>
      <c r="B1009" s="121" t="s">
        <v>864</v>
      </c>
      <c r="C1009" s="121"/>
      <c r="D1009" s="105">
        <v>0</v>
      </c>
      <c r="E1009" s="149" t="e">
        <f t="shared" si="19"/>
        <v>#DIV/0!</v>
      </c>
    </row>
    <row r="1010" spans="1:5" ht="16.5" customHeight="1">
      <c r="A1010" s="153">
        <v>2140505</v>
      </c>
      <c r="B1010" s="121" t="s">
        <v>879</v>
      </c>
      <c r="C1010" s="121"/>
      <c r="D1010" s="105">
        <v>0</v>
      </c>
      <c r="E1010" s="149" t="e">
        <f t="shared" si="19"/>
        <v>#DIV/0!</v>
      </c>
    </row>
    <row r="1011" spans="1:5" ht="16.5" customHeight="1">
      <c r="A1011" s="153">
        <v>2140599</v>
      </c>
      <c r="B1011" s="121" t="s">
        <v>880</v>
      </c>
      <c r="C1011" s="121"/>
      <c r="D1011" s="105">
        <v>35</v>
      </c>
      <c r="E1011" s="149">
        <f t="shared" si="19"/>
        <v>0</v>
      </c>
    </row>
    <row r="1012" spans="1:5" ht="16.5" customHeight="1">
      <c r="A1012" s="121">
        <v>21406</v>
      </c>
      <c r="B1012" s="86" t="s">
        <v>881</v>
      </c>
      <c r="C1012" s="132">
        <f>SUM(C1013:C1016)</f>
        <v>253</v>
      </c>
      <c r="D1012" s="105">
        <v>7</v>
      </c>
      <c r="E1012" s="149">
        <f t="shared" si="19"/>
        <v>3614.2857142857147</v>
      </c>
    </row>
    <row r="1013" spans="1:5" ht="16.5" customHeight="1">
      <c r="A1013" s="121">
        <v>2140601</v>
      </c>
      <c r="B1013" s="121" t="s">
        <v>882</v>
      </c>
      <c r="C1013" s="132">
        <v>250</v>
      </c>
      <c r="D1013" s="105">
        <v>7</v>
      </c>
      <c r="E1013" s="149">
        <f t="shared" si="19"/>
        <v>3571.4285714285716</v>
      </c>
    </row>
    <row r="1014" spans="1:5" ht="16.5" customHeight="1">
      <c r="A1014" s="121">
        <v>2140602</v>
      </c>
      <c r="B1014" s="121" t="s">
        <v>883</v>
      </c>
      <c r="C1014" s="132">
        <v>0</v>
      </c>
      <c r="D1014" s="105">
        <v>0</v>
      </c>
      <c r="E1014" s="149" t="e">
        <f t="shared" si="19"/>
        <v>#DIV/0!</v>
      </c>
    </row>
    <row r="1015" spans="1:5" ht="16.5" customHeight="1">
      <c r="A1015" s="121">
        <v>2140603</v>
      </c>
      <c r="B1015" s="121" t="s">
        <v>884</v>
      </c>
      <c r="C1015" s="132">
        <v>0</v>
      </c>
      <c r="D1015" s="105">
        <v>0</v>
      </c>
      <c r="E1015" s="149" t="e">
        <f t="shared" si="19"/>
        <v>#DIV/0!</v>
      </c>
    </row>
    <row r="1016" spans="1:5" ht="16.5" customHeight="1">
      <c r="A1016" s="121">
        <v>2140699</v>
      </c>
      <c r="B1016" s="121" t="s">
        <v>885</v>
      </c>
      <c r="C1016" s="132">
        <v>3</v>
      </c>
      <c r="D1016" s="105">
        <v>0</v>
      </c>
      <c r="E1016" s="149" t="e">
        <f t="shared" si="19"/>
        <v>#DIV/0!</v>
      </c>
    </row>
    <row r="1017" spans="1:5" ht="16.5" customHeight="1">
      <c r="A1017" s="121">
        <v>21499</v>
      </c>
      <c r="B1017" s="86" t="s">
        <v>886</v>
      </c>
      <c r="C1017" s="132">
        <f>SUM(C1018:C1019)</f>
        <v>4672</v>
      </c>
      <c r="D1017" s="105">
        <v>3485</v>
      </c>
      <c r="E1017" s="149">
        <f t="shared" si="19"/>
        <v>134.06025824964132</v>
      </c>
    </row>
    <row r="1018" spans="1:5" ht="16.5" customHeight="1">
      <c r="A1018" s="121">
        <v>2149901</v>
      </c>
      <c r="B1018" s="121" t="s">
        <v>887</v>
      </c>
      <c r="C1018" s="132">
        <v>1887</v>
      </c>
      <c r="D1018" s="105">
        <v>1569</v>
      </c>
      <c r="E1018" s="149">
        <f t="shared" si="19"/>
        <v>120.26768642447419</v>
      </c>
    </row>
    <row r="1019" spans="1:5" ht="16.5" customHeight="1">
      <c r="A1019" s="121">
        <v>2149999</v>
      </c>
      <c r="B1019" s="121" t="s">
        <v>888</v>
      </c>
      <c r="C1019" s="132">
        <v>2785</v>
      </c>
      <c r="D1019" s="105">
        <v>1916</v>
      </c>
      <c r="E1019" s="149">
        <f t="shared" si="19"/>
        <v>145.35490605427975</v>
      </c>
    </row>
    <row r="1020" spans="1:5" ht="16.5" customHeight="1">
      <c r="A1020" s="153">
        <v>215</v>
      </c>
      <c r="B1020" s="121" t="s">
        <v>889</v>
      </c>
      <c r="C1020" s="121">
        <v>13556</v>
      </c>
      <c r="D1020" s="105">
        <v>6151</v>
      </c>
      <c r="E1020" s="149">
        <f t="shared" si="19"/>
        <v>220.38692895464155</v>
      </c>
    </row>
    <row r="1021" spans="1:5" ht="16.5" customHeight="1">
      <c r="A1021" s="153">
        <v>21501</v>
      </c>
      <c r="B1021" s="121" t="s">
        <v>890</v>
      </c>
      <c r="C1021" s="121">
        <v>0</v>
      </c>
      <c r="D1021" s="105">
        <v>73</v>
      </c>
      <c r="E1021" s="149">
        <f t="shared" si="19"/>
        <v>0</v>
      </c>
    </row>
    <row r="1022" spans="1:5" ht="16.5" customHeight="1">
      <c r="A1022" s="153">
        <v>2150101</v>
      </c>
      <c r="B1022" s="121" t="s">
        <v>119</v>
      </c>
      <c r="C1022" s="121">
        <v>0</v>
      </c>
      <c r="D1022" s="105">
        <v>73</v>
      </c>
      <c r="E1022" s="149">
        <f t="shared" si="19"/>
        <v>0</v>
      </c>
    </row>
    <row r="1023" spans="1:5" ht="16.5" customHeight="1">
      <c r="A1023" s="153">
        <v>2150102</v>
      </c>
      <c r="B1023" s="121" t="s">
        <v>120</v>
      </c>
      <c r="C1023" s="121">
        <v>0</v>
      </c>
      <c r="D1023" s="105">
        <v>0</v>
      </c>
      <c r="E1023" s="149" t="e">
        <f t="shared" si="19"/>
        <v>#DIV/0!</v>
      </c>
    </row>
    <row r="1024" spans="1:5" ht="16.5" customHeight="1">
      <c r="A1024" s="153">
        <v>2150103</v>
      </c>
      <c r="B1024" s="121" t="s">
        <v>121</v>
      </c>
      <c r="C1024" s="121">
        <v>0</v>
      </c>
      <c r="D1024" s="105">
        <v>0</v>
      </c>
      <c r="E1024" s="149" t="e">
        <f t="shared" si="19"/>
        <v>#DIV/0!</v>
      </c>
    </row>
    <row r="1025" spans="1:5" ht="16.5" customHeight="1">
      <c r="A1025" s="153">
        <v>2150104</v>
      </c>
      <c r="B1025" s="121" t="s">
        <v>891</v>
      </c>
      <c r="C1025" s="121">
        <v>0</v>
      </c>
      <c r="D1025" s="105">
        <v>0</v>
      </c>
      <c r="E1025" s="149" t="e">
        <f t="shared" si="19"/>
        <v>#DIV/0!</v>
      </c>
    </row>
    <row r="1026" spans="1:5" ht="16.5" customHeight="1">
      <c r="A1026" s="153">
        <v>2150105</v>
      </c>
      <c r="B1026" s="121" t="s">
        <v>892</v>
      </c>
      <c r="C1026" s="121">
        <v>0</v>
      </c>
      <c r="D1026" s="105">
        <v>0</v>
      </c>
      <c r="E1026" s="149" t="e">
        <f t="shared" si="19"/>
        <v>#DIV/0!</v>
      </c>
    </row>
    <row r="1027" spans="1:5" ht="16.5" customHeight="1">
      <c r="A1027" s="153">
        <v>2150106</v>
      </c>
      <c r="B1027" s="121" t="s">
        <v>893</v>
      </c>
      <c r="C1027" s="121">
        <v>0</v>
      </c>
      <c r="D1027" s="105">
        <v>0</v>
      </c>
      <c r="E1027" s="149" t="e">
        <f t="shared" si="19"/>
        <v>#DIV/0!</v>
      </c>
    </row>
    <row r="1028" spans="1:5" ht="16.5" customHeight="1">
      <c r="A1028" s="153">
        <v>2150107</v>
      </c>
      <c r="B1028" s="121" t="s">
        <v>894</v>
      </c>
      <c r="C1028" s="121">
        <v>0</v>
      </c>
      <c r="D1028" s="105">
        <v>0</v>
      </c>
      <c r="E1028" s="149" t="e">
        <f t="shared" si="19"/>
        <v>#DIV/0!</v>
      </c>
    </row>
    <row r="1029" spans="1:5" ht="16.5" customHeight="1">
      <c r="A1029" s="153">
        <v>2150108</v>
      </c>
      <c r="B1029" s="121" t="s">
        <v>895</v>
      </c>
      <c r="C1029" s="121">
        <v>0</v>
      </c>
      <c r="D1029" s="105">
        <v>0</v>
      </c>
      <c r="E1029" s="149" t="e">
        <f aca="true" t="shared" si="20" ref="E1029:E1092">C1029/D1029*100</f>
        <v>#DIV/0!</v>
      </c>
    </row>
    <row r="1030" spans="1:5" ht="16.5" customHeight="1">
      <c r="A1030" s="153">
        <v>2150199</v>
      </c>
      <c r="B1030" s="121" t="s">
        <v>896</v>
      </c>
      <c r="C1030" s="121">
        <v>0</v>
      </c>
      <c r="D1030" s="105">
        <v>0</v>
      </c>
      <c r="E1030" s="149" t="e">
        <f t="shared" si="20"/>
        <v>#DIV/0!</v>
      </c>
    </row>
    <row r="1031" spans="1:5" ht="16.5" customHeight="1">
      <c r="A1031" s="121">
        <v>21502</v>
      </c>
      <c r="B1031" s="86" t="s">
        <v>897</v>
      </c>
      <c r="C1031" s="132">
        <f>SUM(C1032:C1046)</f>
        <v>252</v>
      </c>
      <c r="D1031" s="105">
        <v>0</v>
      </c>
      <c r="E1031" s="149" t="e">
        <f t="shared" si="20"/>
        <v>#DIV/0!</v>
      </c>
    </row>
    <row r="1032" spans="1:5" ht="16.5" customHeight="1">
      <c r="A1032" s="121">
        <v>2150201</v>
      </c>
      <c r="B1032" s="121" t="s">
        <v>119</v>
      </c>
      <c r="C1032" s="132">
        <v>0</v>
      </c>
      <c r="D1032" s="105">
        <v>0</v>
      </c>
      <c r="E1032" s="149" t="e">
        <f t="shared" si="20"/>
        <v>#DIV/0!</v>
      </c>
    </row>
    <row r="1033" spans="1:5" ht="16.5" customHeight="1">
      <c r="A1033" s="121">
        <v>2150202</v>
      </c>
      <c r="B1033" s="121" t="s">
        <v>120</v>
      </c>
      <c r="C1033" s="132">
        <v>0</v>
      </c>
      <c r="D1033" s="105">
        <v>0</v>
      </c>
      <c r="E1033" s="149" t="e">
        <f t="shared" si="20"/>
        <v>#DIV/0!</v>
      </c>
    </row>
    <row r="1034" spans="1:5" ht="16.5" customHeight="1">
      <c r="A1034" s="121">
        <v>2150203</v>
      </c>
      <c r="B1034" s="121" t="s">
        <v>121</v>
      </c>
      <c r="C1034" s="132">
        <v>0</v>
      </c>
      <c r="D1034" s="105">
        <v>0</v>
      </c>
      <c r="E1034" s="149" t="e">
        <f t="shared" si="20"/>
        <v>#DIV/0!</v>
      </c>
    </row>
    <row r="1035" spans="1:5" ht="16.5" customHeight="1">
      <c r="A1035" s="121">
        <v>2150204</v>
      </c>
      <c r="B1035" s="121" t="s">
        <v>898</v>
      </c>
      <c r="C1035" s="132">
        <v>0</v>
      </c>
      <c r="D1035" s="105">
        <v>0</v>
      </c>
      <c r="E1035" s="149" t="e">
        <f t="shared" si="20"/>
        <v>#DIV/0!</v>
      </c>
    </row>
    <row r="1036" spans="1:5" ht="16.5" customHeight="1">
      <c r="A1036" s="121">
        <v>2150205</v>
      </c>
      <c r="B1036" s="121" t="s">
        <v>899</v>
      </c>
      <c r="C1036" s="132">
        <v>0</v>
      </c>
      <c r="D1036" s="105">
        <v>0</v>
      </c>
      <c r="E1036" s="149" t="e">
        <f t="shared" si="20"/>
        <v>#DIV/0!</v>
      </c>
    </row>
    <row r="1037" spans="1:5" ht="16.5" customHeight="1">
      <c r="A1037" s="121">
        <v>2150206</v>
      </c>
      <c r="B1037" s="121" t="s">
        <v>900</v>
      </c>
      <c r="C1037" s="132">
        <v>0</v>
      </c>
      <c r="D1037" s="105">
        <v>0</v>
      </c>
      <c r="E1037" s="149" t="e">
        <f t="shared" si="20"/>
        <v>#DIV/0!</v>
      </c>
    </row>
    <row r="1038" spans="1:5" ht="16.5" customHeight="1">
      <c r="A1038" s="121">
        <v>2150207</v>
      </c>
      <c r="B1038" s="121" t="s">
        <v>901</v>
      </c>
      <c r="C1038" s="132">
        <v>0</v>
      </c>
      <c r="D1038" s="105">
        <v>0</v>
      </c>
      <c r="E1038" s="149" t="e">
        <f t="shared" si="20"/>
        <v>#DIV/0!</v>
      </c>
    </row>
    <row r="1039" spans="1:5" ht="16.5" customHeight="1">
      <c r="A1039" s="121">
        <v>2150208</v>
      </c>
      <c r="B1039" s="121" t="s">
        <v>902</v>
      </c>
      <c r="C1039" s="132">
        <v>0</v>
      </c>
      <c r="D1039" s="105">
        <v>0</v>
      </c>
      <c r="E1039" s="149" t="e">
        <f t="shared" si="20"/>
        <v>#DIV/0!</v>
      </c>
    </row>
    <row r="1040" spans="1:5" ht="16.5" customHeight="1">
      <c r="A1040" s="121">
        <v>2150209</v>
      </c>
      <c r="B1040" s="121" t="s">
        <v>903</v>
      </c>
      <c r="C1040" s="132">
        <v>0</v>
      </c>
      <c r="D1040" s="105">
        <v>0</v>
      </c>
      <c r="E1040" s="149" t="e">
        <f t="shared" si="20"/>
        <v>#DIV/0!</v>
      </c>
    </row>
    <row r="1041" spans="1:5" ht="16.5" customHeight="1">
      <c r="A1041" s="121">
        <v>2150210</v>
      </c>
      <c r="B1041" s="121" t="s">
        <v>904</v>
      </c>
      <c r="C1041" s="132">
        <v>0</v>
      </c>
      <c r="D1041" s="105">
        <v>0</v>
      </c>
      <c r="E1041" s="149" t="e">
        <f t="shared" si="20"/>
        <v>#DIV/0!</v>
      </c>
    </row>
    <row r="1042" spans="1:5" ht="16.5" customHeight="1">
      <c r="A1042" s="121">
        <v>2150212</v>
      </c>
      <c r="B1042" s="121" t="s">
        <v>905</v>
      </c>
      <c r="C1042" s="132">
        <v>0</v>
      </c>
      <c r="D1042" s="105">
        <v>0</v>
      </c>
      <c r="E1042" s="149" t="e">
        <f t="shared" si="20"/>
        <v>#DIV/0!</v>
      </c>
    </row>
    <row r="1043" spans="1:5" ht="16.5" customHeight="1">
      <c r="A1043" s="121">
        <v>2150213</v>
      </c>
      <c r="B1043" s="121" t="s">
        <v>906</v>
      </c>
      <c r="C1043" s="132">
        <v>0</v>
      </c>
      <c r="D1043" s="105">
        <v>0</v>
      </c>
      <c r="E1043" s="149" t="e">
        <f t="shared" si="20"/>
        <v>#DIV/0!</v>
      </c>
    </row>
    <row r="1044" spans="1:5" ht="16.5" customHeight="1">
      <c r="A1044" s="121">
        <v>2150214</v>
      </c>
      <c r="B1044" s="121" t="s">
        <v>907</v>
      </c>
      <c r="C1044" s="132">
        <v>0</v>
      </c>
      <c r="D1044" s="105">
        <v>0</v>
      </c>
      <c r="E1044" s="149" t="e">
        <f t="shared" si="20"/>
        <v>#DIV/0!</v>
      </c>
    </row>
    <row r="1045" spans="1:5" ht="16.5" customHeight="1">
      <c r="A1045" s="121">
        <v>2150215</v>
      </c>
      <c r="B1045" s="121" t="s">
        <v>908</v>
      </c>
      <c r="C1045" s="132">
        <v>0</v>
      </c>
      <c r="D1045" s="105">
        <v>0</v>
      </c>
      <c r="E1045" s="149" t="e">
        <f t="shared" si="20"/>
        <v>#DIV/0!</v>
      </c>
    </row>
    <row r="1046" spans="1:5" ht="16.5" customHeight="1">
      <c r="A1046" s="121">
        <v>2150299</v>
      </c>
      <c r="B1046" s="121" t="s">
        <v>909</v>
      </c>
      <c r="C1046" s="132">
        <v>252</v>
      </c>
      <c r="D1046" s="105">
        <v>0</v>
      </c>
      <c r="E1046" s="149" t="e">
        <f t="shared" si="20"/>
        <v>#DIV/0!</v>
      </c>
    </row>
    <row r="1047" spans="1:5" ht="16.5" customHeight="1">
      <c r="A1047" s="121">
        <v>21503</v>
      </c>
      <c r="B1047" s="86" t="s">
        <v>910</v>
      </c>
      <c r="C1047" s="132">
        <f>SUM(C1048:C1051)</f>
        <v>91</v>
      </c>
      <c r="D1047" s="105">
        <v>150</v>
      </c>
      <c r="E1047" s="149">
        <f t="shared" si="20"/>
        <v>60.66666666666667</v>
      </c>
    </row>
    <row r="1048" spans="1:5" ht="16.5" customHeight="1">
      <c r="A1048" s="121">
        <v>2150301</v>
      </c>
      <c r="B1048" s="121" t="s">
        <v>119</v>
      </c>
      <c r="C1048" s="132">
        <v>91</v>
      </c>
      <c r="D1048" s="105">
        <v>136</v>
      </c>
      <c r="E1048" s="149">
        <f t="shared" si="20"/>
        <v>66.91176470588235</v>
      </c>
    </row>
    <row r="1049" spans="1:5" ht="16.5" customHeight="1">
      <c r="A1049" s="121">
        <v>2150302</v>
      </c>
      <c r="B1049" s="121" t="s">
        <v>120</v>
      </c>
      <c r="C1049" s="132">
        <v>0</v>
      </c>
      <c r="D1049" s="105">
        <v>0</v>
      </c>
      <c r="E1049" s="149" t="e">
        <f t="shared" si="20"/>
        <v>#DIV/0!</v>
      </c>
    </row>
    <row r="1050" spans="1:5" ht="16.5" customHeight="1">
      <c r="A1050" s="121">
        <v>2150303</v>
      </c>
      <c r="B1050" s="121" t="s">
        <v>121</v>
      </c>
      <c r="C1050" s="132">
        <v>0</v>
      </c>
      <c r="D1050" s="105">
        <v>0</v>
      </c>
      <c r="E1050" s="149" t="e">
        <f t="shared" si="20"/>
        <v>#DIV/0!</v>
      </c>
    </row>
    <row r="1051" spans="1:5" ht="16.5" customHeight="1">
      <c r="A1051" s="121">
        <v>2150399</v>
      </c>
      <c r="B1051" s="121" t="s">
        <v>911</v>
      </c>
      <c r="C1051" s="132">
        <v>0</v>
      </c>
      <c r="D1051" s="105">
        <v>14</v>
      </c>
      <c r="E1051" s="149">
        <f t="shared" si="20"/>
        <v>0</v>
      </c>
    </row>
    <row r="1052" spans="1:5" ht="16.5" customHeight="1">
      <c r="A1052" s="121">
        <v>21505</v>
      </c>
      <c r="B1052" s="86" t="s">
        <v>912</v>
      </c>
      <c r="C1052" s="132">
        <f>SUM(C1053:C1062)</f>
        <v>1887</v>
      </c>
      <c r="D1052" s="105">
        <v>1742</v>
      </c>
      <c r="E1052" s="149">
        <f t="shared" si="20"/>
        <v>108.32376578645236</v>
      </c>
    </row>
    <row r="1053" spans="1:5" ht="16.5" customHeight="1">
      <c r="A1053" s="121">
        <v>2150501</v>
      </c>
      <c r="B1053" s="121" t="s">
        <v>119</v>
      </c>
      <c r="C1053" s="132">
        <v>1494</v>
      </c>
      <c r="D1053" s="105">
        <v>1396</v>
      </c>
      <c r="E1053" s="149">
        <f t="shared" si="20"/>
        <v>107.02005730659026</v>
      </c>
    </row>
    <row r="1054" spans="1:5" ht="16.5" customHeight="1">
      <c r="A1054" s="121">
        <v>2150502</v>
      </c>
      <c r="B1054" s="121" t="s">
        <v>120</v>
      </c>
      <c r="C1054" s="132">
        <v>0</v>
      </c>
      <c r="D1054" s="105">
        <v>0</v>
      </c>
      <c r="E1054" s="149" t="e">
        <f t="shared" si="20"/>
        <v>#DIV/0!</v>
      </c>
    </row>
    <row r="1055" spans="1:5" ht="16.5" customHeight="1">
      <c r="A1055" s="121">
        <v>2150503</v>
      </c>
      <c r="B1055" s="121" t="s">
        <v>121</v>
      </c>
      <c r="C1055" s="132">
        <v>0</v>
      </c>
      <c r="D1055" s="105">
        <v>0</v>
      </c>
      <c r="E1055" s="149" t="e">
        <f t="shared" si="20"/>
        <v>#DIV/0!</v>
      </c>
    </row>
    <row r="1056" spans="1:5" ht="16.5" customHeight="1">
      <c r="A1056" s="121">
        <v>2150505</v>
      </c>
      <c r="B1056" s="121" t="s">
        <v>913</v>
      </c>
      <c r="C1056" s="132">
        <v>0</v>
      </c>
      <c r="D1056" s="105">
        <v>0</v>
      </c>
      <c r="E1056" s="149" t="e">
        <f t="shared" si="20"/>
        <v>#DIV/0!</v>
      </c>
    </row>
    <row r="1057" spans="1:5" ht="16.5" customHeight="1">
      <c r="A1057" s="121">
        <v>2150507</v>
      </c>
      <c r="B1057" s="121" t="s">
        <v>914</v>
      </c>
      <c r="C1057" s="132">
        <v>20</v>
      </c>
      <c r="D1057" s="105">
        <v>0</v>
      </c>
      <c r="E1057" s="149" t="e">
        <f t="shared" si="20"/>
        <v>#DIV/0!</v>
      </c>
    </row>
    <row r="1058" spans="1:5" ht="16.5" customHeight="1">
      <c r="A1058" s="121">
        <v>2150508</v>
      </c>
      <c r="B1058" s="121" t="s">
        <v>915</v>
      </c>
      <c r="C1058" s="132">
        <v>73</v>
      </c>
      <c r="D1058" s="105">
        <v>152</v>
      </c>
      <c r="E1058" s="149">
        <f t="shared" si="20"/>
        <v>48.026315789473685</v>
      </c>
    </row>
    <row r="1059" spans="1:5" ht="16.5" customHeight="1">
      <c r="A1059" s="121">
        <v>2150516</v>
      </c>
      <c r="B1059" s="121" t="s">
        <v>916</v>
      </c>
      <c r="C1059" s="132">
        <v>0</v>
      </c>
      <c r="D1059" s="105">
        <v>0</v>
      </c>
      <c r="E1059" s="149" t="e">
        <f t="shared" si="20"/>
        <v>#DIV/0!</v>
      </c>
    </row>
    <row r="1060" spans="1:5" ht="16.5" customHeight="1">
      <c r="A1060" s="121">
        <v>2150517</v>
      </c>
      <c r="B1060" s="121" t="s">
        <v>917</v>
      </c>
      <c r="C1060" s="132">
        <v>150</v>
      </c>
      <c r="D1060" s="105">
        <v>0</v>
      </c>
      <c r="E1060" s="149" t="e">
        <f t="shared" si="20"/>
        <v>#DIV/0!</v>
      </c>
    </row>
    <row r="1061" spans="1:5" ht="16.5" customHeight="1">
      <c r="A1061" s="121">
        <v>2150550</v>
      </c>
      <c r="B1061" s="121" t="s">
        <v>128</v>
      </c>
      <c r="C1061" s="132">
        <v>50</v>
      </c>
      <c r="D1061" s="105">
        <v>0</v>
      </c>
      <c r="E1061" s="149" t="e">
        <f t="shared" si="20"/>
        <v>#DIV/0!</v>
      </c>
    </row>
    <row r="1062" spans="1:5" ht="16.5" customHeight="1">
      <c r="A1062" s="121">
        <v>2150599</v>
      </c>
      <c r="B1062" s="121" t="s">
        <v>918</v>
      </c>
      <c r="C1062" s="132">
        <v>100</v>
      </c>
      <c r="D1062" s="105">
        <v>194</v>
      </c>
      <c r="E1062" s="149">
        <f t="shared" si="20"/>
        <v>51.546391752577314</v>
      </c>
    </row>
    <row r="1063" spans="1:5" ht="16.5" customHeight="1">
      <c r="A1063" s="121">
        <v>21507</v>
      </c>
      <c r="B1063" s="86" t="s">
        <v>919</v>
      </c>
      <c r="C1063" s="132">
        <f>SUM(C1064:C1069)</f>
        <v>895</v>
      </c>
      <c r="D1063" s="105">
        <v>1012</v>
      </c>
      <c r="E1063" s="149">
        <f t="shared" si="20"/>
        <v>88.43873517786561</v>
      </c>
    </row>
    <row r="1064" spans="1:5" ht="16.5" customHeight="1">
      <c r="A1064" s="121">
        <v>2150701</v>
      </c>
      <c r="B1064" s="121" t="s">
        <v>119</v>
      </c>
      <c r="C1064" s="132">
        <v>524</v>
      </c>
      <c r="D1064" s="105">
        <v>586</v>
      </c>
      <c r="E1064" s="149">
        <f t="shared" si="20"/>
        <v>89.419795221843</v>
      </c>
    </row>
    <row r="1065" spans="1:5" ht="16.5" customHeight="1">
      <c r="A1065" s="121">
        <v>2150702</v>
      </c>
      <c r="B1065" s="121" t="s">
        <v>120</v>
      </c>
      <c r="C1065" s="132">
        <v>0</v>
      </c>
      <c r="D1065" s="105">
        <v>0</v>
      </c>
      <c r="E1065" s="149" t="e">
        <f t="shared" si="20"/>
        <v>#DIV/0!</v>
      </c>
    </row>
    <row r="1066" spans="1:5" ht="16.5" customHeight="1">
      <c r="A1066" s="121">
        <v>2150703</v>
      </c>
      <c r="B1066" s="121" t="s">
        <v>121</v>
      </c>
      <c r="C1066" s="132">
        <v>0</v>
      </c>
      <c r="D1066" s="105">
        <v>0</v>
      </c>
      <c r="E1066" s="149" t="e">
        <f t="shared" si="20"/>
        <v>#DIV/0!</v>
      </c>
    </row>
    <row r="1067" spans="1:5" ht="16.5" customHeight="1">
      <c r="A1067" s="121">
        <v>2150704</v>
      </c>
      <c r="B1067" s="121" t="s">
        <v>920</v>
      </c>
      <c r="C1067" s="132">
        <v>0</v>
      </c>
      <c r="D1067" s="105">
        <v>0</v>
      </c>
      <c r="E1067" s="149" t="e">
        <f t="shared" si="20"/>
        <v>#DIV/0!</v>
      </c>
    </row>
    <row r="1068" spans="1:5" ht="16.5" customHeight="1">
      <c r="A1068" s="121">
        <v>2150705</v>
      </c>
      <c r="B1068" s="121" t="s">
        <v>921</v>
      </c>
      <c r="C1068" s="132">
        <v>0</v>
      </c>
      <c r="D1068" s="105">
        <v>0</v>
      </c>
      <c r="E1068" s="149" t="e">
        <f t="shared" si="20"/>
        <v>#DIV/0!</v>
      </c>
    </row>
    <row r="1069" spans="1:5" ht="16.5" customHeight="1">
      <c r="A1069" s="121">
        <v>2150799</v>
      </c>
      <c r="B1069" s="121" t="s">
        <v>922</v>
      </c>
      <c r="C1069" s="132">
        <v>371</v>
      </c>
      <c r="D1069" s="105">
        <v>426</v>
      </c>
      <c r="E1069" s="149">
        <f t="shared" si="20"/>
        <v>87.08920187793427</v>
      </c>
    </row>
    <row r="1070" spans="1:5" ht="16.5" customHeight="1">
      <c r="A1070" s="121">
        <v>21508</v>
      </c>
      <c r="B1070" s="86" t="s">
        <v>923</v>
      </c>
      <c r="C1070" s="132">
        <f>SUM(C1071:C1077)</f>
        <v>5682</v>
      </c>
      <c r="D1070" s="105">
        <v>1232</v>
      </c>
      <c r="E1070" s="149">
        <f t="shared" si="20"/>
        <v>461.2012987012987</v>
      </c>
    </row>
    <row r="1071" spans="1:5" ht="16.5" customHeight="1">
      <c r="A1071" s="121">
        <v>2150801</v>
      </c>
      <c r="B1071" s="121" t="s">
        <v>119</v>
      </c>
      <c r="C1071" s="132">
        <v>0</v>
      </c>
      <c r="D1071" s="105">
        <v>0</v>
      </c>
      <c r="E1071" s="149" t="e">
        <f t="shared" si="20"/>
        <v>#DIV/0!</v>
      </c>
    </row>
    <row r="1072" spans="1:5" ht="16.5" customHeight="1">
      <c r="A1072" s="121">
        <v>2150802</v>
      </c>
      <c r="B1072" s="121" t="s">
        <v>120</v>
      </c>
      <c r="C1072" s="132">
        <v>0</v>
      </c>
      <c r="D1072" s="105">
        <v>0</v>
      </c>
      <c r="E1072" s="149" t="e">
        <f t="shared" si="20"/>
        <v>#DIV/0!</v>
      </c>
    </row>
    <row r="1073" spans="1:5" ht="16.5" customHeight="1">
      <c r="A1073" s="121">
        <v>2150803</v>
      </c>
      <c r="B1073" s="121" t="s">
        <v>121</v>
      </c>
      <c r="C1073" s="132">
        <v>0</v>
      </c>
      <c r="D1073" s="105">
        <v>0</v>
      </c>
      <c r="E1073" s="149" t="e">
        <f t="shared" si="20"/>
        <v>#DIV/0!</v>
      </c>
    </row>
    <row r="1074" spans="1:5" ht="16.5" customHeight="1">
      <c r="A1074" s="121">
        <v>2150804</v>
      </c>
      <c r="B1074" s="121" t="s">
        <v>924</v>
      </c>
      <c r="C1074" s="132">
        <v>0</v>
      </c>
      <c r="D1074" s="105">
        <v>0</v>
      </c>
      <c r="E1074" s="149" t="e">
        <f t="shared" si="20"/>
        <v>#DIV/0!</v>
      </c>
    </row>
    <row r="1075" spans="1:5" ht="16.5" customHeight="1">
      <c r="A1075" s="121">
        <v>2150805</v>
      </c>
      <c r="B1075" s="121" t="s">
        <v>925</v>
      </c>
      <c r="C1075" s="132">
        <v>1403</v>
      </c>
      <c r="D1075" s="105">
        <v>307</v>
      </c>
      <c r="E1075" s="149">
        <f t="shared" si="20"/>
        <v>457.00325732899023</v>
      </c>
    </row>
    <row r="1076" spans="1:5" ht="16.5" customHeight="1">
      <c r="A1076" s="121">
        <v>2150806</v>
      </c>
      <c r="B1076" s="121" t="s">
        <v>926</v>
      </c>
      <c r="C1076" s="132">
        <v>0</v>
      </c>
      <c r="D1076" s="105">
        <v>0</v>
      </c>
      <c r="E1076" s="149" t="e">
        <f t="shared" si="20"/>
        <v>#DIV/0!</v>
      </c>
    </row>
    <row r="1077" spans="1:5" ht="16.5" customHeight="1">
      <c r="A1077" s="121">
        <v>2150899</v>
      </c>
      <c r="B1077" s="121" t="s">
        <v>927</v>
      </c>
      <c r="C1077" s="132">
        <v>4279</v>
      </c>
      <c r="D1077" s="105">
        <v>925</v>
      </c>
      <c r="E1077" s="149">
        <f t="shared" si="20"/>
        <v>462.59459459459464</v>
      </c>
    </row>
    <row r="1078" spans="1:5" ht="16.5" customHeight="1">
      <c r="A1078" s="121">
        <v>21599</v>
      </c>
      <c r="B1078" s="86" t="s">
        <v>928</v>
      </c>
      <c r="C1078" s="132">
        <f>SUM(C1079:C1083)</f>
        <v>4749</v>
      </c>
      <c r="D1078" s="105">
        <v>1942</v>
      </c>
      <c r="E1078" s="149">
        <f t="shared" si="20"/>
        <v>244.5417095777549</v>
      </c>
    </row>
    <row r="1079" spans="1:5" ht="16.5" customHeight="1">
      <c r="A1079" s="121">
        <v>2159901</v>
      </c>
      <c r="B1079" s="121" t="s">
        <v>929</v>
      </c>
      <c r="C1079" s="132">
        <v>0</v>
      </c>
      <c r="D1079" s="105">
        <v>0</v>
      </c>
      <c r="E1079" s="149" t="e">
        <f t="shared" si="20"/>
        <v>#DIV/0!</v>
      </c>
    </row>
    <row r="1080" spans="1:5" ht="16.5" customHeight="1">
      <c r="A1080" s="121">
        <v>2159904</v>
      </c>
      <c r="B1080" s="121" t="s">
        <v>930</v>
      </c>
      <c r="C1080" s="132">
        <v>4672</v>
      </c>
      <c r="D1080" s="105">
        <v>1942</v>
      </c>
      <c r="E1080" s="149">
        <f t="shared" si="20"/>
        <v>240.57672502574667</v>
      </c>
    </row>
    <row r="1081" spans="1:5" ht="16.5" customHeight="1">
      <c r="A1081" s="121">
        <v>2159905</v>
      </c>
      <c r="B1081" s="121" t="s">
        <v>931</v>
      </c>
      <c r="C1081" s="132">
        <v>0</v>
      </c>
      <c r="D1081" s="105">
        <v>0</v>
      </c>
      <c r="E1081" s="149" t="e">
        <f t="shared" si="20"/>
        <v>#DIV/0!</v>
      </c>
    </row>
    <row r="1082" spans="1:5" ht="16.5" customHeight="1">
      <c r="A1082" s="121">
        <v>2159906</v>
      </c>
      <c r="B1082" s="121" t="s">
        <v>932</v>
      </c>
      <c r="C1082" s="132">
        <v>0</v>
      </c>
      <c r="D1082" s="105">
        <v>0</v>
      </c>
      <c r="E1082" s="149" t="e">
        <f t="shared" si="20"/>
        <v>#DIV/0!</v>
      </c>
    </row>
    <row r="1083" spans="1:5" ht="16.5" customHeight="1">
      <c r="A1083" s="121">
        <v>2159999</v>
      </c>
      <c r="B1083" s="121" t="s">
        <v>933</v>
      </c>
      <c r="C1083" s="132">
        <v>77</v>
      </c>
      <c r="D1083" s="105">
        <v>0</v>
      </c>
      <c r="E1083" s="149" t="e">
        <f t="shared" si="20"/>
        <v>#DIV/0!</v>
      </c>
    </row>
    <row r="1084" spans="1:5" ht="16.5" customHeight="1">
      <c r="A1084" s="121">
        <v>216</v>
      </c>
      <c r="B1084" s="86" t="s">
        <v>934</v>
      </c>
      <c r="C1084" s="132">
        <f>SUM(C1085,C1095,C1101)</f>
        <v>2499</v>
      </c>
      <c r="D1084" s="105">
        <v>2300</v>
      </c>
      <c r="E1084" s="149">
        <f t="shared" si="20"/>
        <v>108.65217391304347</v>
      </c>
    </row>
    <row r="1085" spans="1:5" ht="16.5" customHeight="1">
      <c r="A1085" s="121">
        <v>21602</v>
      </c>
      <c r="B1085" s="86" t="s">
        <v>935</v>
      </c>
      <c r="C1085" s="132">
        <f>SUM(C1086:C1094)</f>
        <v>1390</v>
      </c>
      <c r="D1085" s="105">
        <v>633</v>
      </c>
      <c r="E1085" s="149">
        <f t="shared" si="20"/>
        <v>219.58925750394945</v>
      </c>
    </row>
    <row r="1086" spans="1:5" ht="16.5" customHeight="1">
      <c r="A1086" s="121">
        <v>2160201</v>
      </c>
      <c r="B1086" s="121" t="s">
        <v>119</v>
      </c>
      <c r="C1086" s="132">
        <v>583</v>
      </c>
      <c r="D1086" s="105">
        <v>437</v>
      </c>
      <c r="E1086" s="149">
        <f t="shared" si="20"/>
        <v>133.4096109839817</v>
      </c>
    </row>
    <row r="1087" spans="1:5" ht="16.5" customHeight="1">
      <c r="A1087" s="121">
        <v>2160202</v>
      </c>
      <c r="B1087" s="121" t="s">
        <v>120</v>
      </c>
      <c r="C1087" s="132">
        <v>55</v>
      </c>
      <c r="D1087" s="105">
        <v>22</v>
      </c>
      <c r="E1087" s="149">
        <f t="shared" si="20"/>
        <v>250</v>
      </c>
    </row>
    <row r="1088" spans="1:5" ht="16.5" customHeight="1">
      <c r="A1088" s="121">
        <v>2160203</v>
      </c>
      <c r="B1088" s="121" t="s">
        <v>121</v>
      </c>
      <c r="C1088" s="132">
        <v>0</v>
      </c>
      <c r="D1088" s="105">
        <v>0</v>
      </c>
      <c r="E1088" s="149" t="e">
        <f t="shared" si="20"/>
        <v>#DIV/0!</v>
      </c>
    </row>
    <row r="1089" spans="1:5" ht="16.5" customHeight="1">
      <c r="A1089" s="121">
        <v>2160216</v>
      </c>
      <c r="B1089" s="121" t="s">
        <v>936</v>
      </c>
      <c r="C1089" s="132">
        <v>0</v>
      </c>
      <c r="D1089" s="105">
        <v>0</v>
      </c>
      <c r="E1089" s="149" t="e">
        <f t="shared" si="20"/>
        <v>#DIV/0!</v>
      </c>
    </row>
    <row r="1090" spans="1:5" ht="16.5" customHeight="1">
      <c r="A1090" s="121">
        <v>2160217</v>
      </c>
      <c r="B1090" s="121" t="s">
        <v>937</v>
      </c>
      <c r="C1090" s="132">
        <v>0</v>
      </c>
      <c r="D1090" s="105">
        <v>0</v>
      </c>
      <c r="E1090" s="149" t="e">
        <f t="shared" si="20"/>
        <v>#DIV/0!</v>
      </c>
    </row>
    <row r="1091" spans="1:5" ht="16.5" customHeight="1">
      <c r="A1091" s="121">
        <v>2160218</v>
      </c>
      <c r="B1091" s="121" t="s">
        <v>938</v>
      </c>
      <c r="C1091" s="132">
        <v>0</v>
      </c>
      <c r="D1091" s="105">
        <v>0</v>
      </c>
      <c r="E1091" s="149" t="e">
        <f t="shared" si="20"/>
        <v>#DIV/0!</v>
      </c>
    </row>
    <row r="1092" spans="1:5" ht="16.5" customHeight="1">
      <c r="A1092" s="121">
        <v>2160219</v>
      </c>
      <c r="B1092" s="121" t="s">
        <v>939</v>
      </c>
      <c r="C1092" s="132">
        <v>15</v>
      </c>
      <c r="D1092" s="105">
        <v>0</v>
      </c>
      <c r="E1092" s="149" t="e">
        <f t="shared" si="20"/>
        <v>#DIV/0!</v>
      </c>
    </row>
    <row r="1093" spans="1:5" ht="16.5" customHeight="1">
      <c r="A1093" s="121">
        <v>2160250</v>
      </c>
      <c r="B1093" s="121" t="s">
        <v>128</v>
      </c>
      <c r="C1093" s="132">
        <v>145</v>
      </c>
      <c r="D1093" s="105">
        <v>16</v>
      </c>
      <c r="E1093" s="149">
        <f aca="true" t="shared" si="21" ref="E1093:E1156">C1093/D1093*100</f>
        <v>906.25</v>
      </c>
    </row>
    <row r="1094" spans="1:5" ht="16.5" customHeight="1">
      <c r="A1094" s="121">
        <v>2160299</v>
      </c>
      <c r="B1094" s="121" t="s">
        <v>940</v>
      </c>
      <c r="C1094" s="132">
        <v>592</v>
      </c>
      <c r="D1094" s="105">
        <v>158</v>
      </c>
      <c r="E1094" s="149">
        <f t="shared" si="21"/>
        <v>374.6835443037975</v>
      </c>
    </row>
    <row r="1095" spans="1:5" ht="16.5" customHeight="1">
      <c r="A1095" s="121">
        <v>21606</v>
      </c>
      <c r="B1095" s="86" t="s">
        <v>941</v>
      </c>
      <c r="C1095" s="132">
        <f>SUM(C1096:C1100)</f>
        <v>1013</v>
      </c>
      <c r="D1095" s="105">
        <v>1667</v>
      </c>
      <c r="E1095" s="149">
        <f t="shared" si="21"/>
        <v>60.76784643071386</v>
      </c>
    </row>
    <row r="1096" spans="1:5" ht="16.5" customHeight="1">
      <c r="A1096" s="121">
        <v>2160601</v>
      </c>
      <c r="B1096" s="121" t="s">
        <v>119</v>
      </c>
      <c r="C1096" s="132">
        <v>0</v>
      </c>
      <c r="D1096" s="105">
        <v>0</v>
      </c>
      <c r="E1096" s="149" t="e">
        <f t="shared" si="21"/>
        <v>#DIV/0!</v>
      </c>
    </row>
    <row r="1097" spans="1:5" ht="16.5" customHeight="1">
      <c r="A1097" s="121">
        <v>2160602</v>
      </c>
      <c r="B1097" s="121" t="s">
        <v>120</v>
      </c>
      <c r="C1097" s="132">
        <v>0</v>
      </c>
      <c r="D1097" s="105">
        <v>0</v>
      </c>
      <c r="E1097" s="149" t="e">
        <f t="shared" si="21"/>
        <v>#DIV/0!</v>
      </c>
    </row>
    <row r="1098" spans="1:5" ht="16.5" customHeight="1">
      <c r="A1098" s="121">
        <v>2160603</v>
      </c>
      <c r="B1098" s="121" t="s">
        <v>121</v>
      </c>
      <c r="C1098" s="132">
        <v>0</v>
      </c>
      <c r="D1098" s="105">
        <v>0</v>
      </c>
      <c r="E1098" s="149" t="e">
        <f t="shared" si="21"/>
        <v>#DIV/0!</v>
      </c>
    </row>
    <row r="1099" spans="1:5" ht="16.5" customHeight="1">
      <c r="A1099" s="121">
        <v>2160607</v>
      </c>
      <c r="B1099" s="121" t="s">
        <v>942</v>
      </c>
      <c r="C1099" s="132">
        <v>0</v>
      </c>
      <c r="D1099" s="105">
        <v>0</v>
      </c>
      <c r="E1099" s="149" t="e">
        <f t="shared" si="21"/>
        <v>#DIV/0!</v>
      </c>
    </row>
    <row r="1100" spans="1:5" ht="16.5" customHeight="1">
      <c r="A1100" s="121">
        <v>2160699</v>
      </c>
      <c r="B1100" s="121" t="s">
        <v>943</v>
      </c>
      <c r="C1100" s="132">
        <v>1013</v>
      </c>
      <c r="D1100" s="105">
        <v>1667</v>
      </c>
      <c r="E1100" s="149">
        <f t="shared" si="21"/>
        <v>60.76784643071386</v>
      </c>
    </row>
    <row r="1101" spans="1:5" ht="16.5" customHeight="1">
      <c r="A1101" s="121">
        <v>21699</v>
      </c>
      <c r="B1101" s="86" t="s">
        <v>944</v>
      </c>
      <c r="C1101" s="132">
        <f>SUM(C1102:C1103)</f>
        <v>96</v>
      </c>
      <c r="D1101" s="105">
        <v>0</v>
      </c>
      <c r="E1101" s="149" t="e">
        <f t="shared" si="21"/>
        <v>#DIV/0!</v>
      </c>
    </row>
    <row r="1102" spans="1:5" ht="16.5" customHeight="1">
      <c r="A1102" s="121">
        <v>2169901</v>
      </c>
      <c r="B1102" s="121" t="s">
        <v>945</v>
      </c>
      <c r="C1102" s="132">
        <v>0</v>
      </c>
      <c r="D1102" s="105">
        <v>0</v>
      </c>
      <c r="E1102" s="149" t="e">
        <f t="shared" si="21"/>
        <v>#DIV/0!</v>
      </c>
    </row>
    <row r="1103" spans="1:5" ht="16.5" customHeight="1">
      <c r="A1103" s="121">
        <v>2169999</v>
      </c>
      <c r="B1103" s="121" t="s">
        <v>946</v>
      </c>
      <c r="C1103" s="132">
        <v>96</v>
      </c>
      <c r="D1103" s="105">
        <v>0</v>
      </c>
      <c r="E1103" s="149" t="e">
        <f t="shared" si="21"/>
        <v>#DIV/0!</v>
      </c>
    </row>
    <row r="1104" spans="1:5" ht="16.5" customHeight="1">
      <c r="A1104" s="121">
        <v>217</v>
      </c>
      <c r="B1104" s="86" t="s">
        <v>947</v>
      </c>
      <c r="C1104" s="132">
        <f>SUM(C1105,C1112,C1122,C1128,C1131)</f>
        <v>6411</v>
      </c>
      <c r="D1104" s="105">
        <v>3367</v>
      </c>
      <c r="E1104" s="149">
        <f t="shared" si="21"/>
        <v>190.4068904068904</v>
      </c>
    </row>
    <row r="1105" spans="1:5" ht="16.5" customHeight="1">
      <c r="A1105" s="121">
        <v>21701</v>
      </c>
      <c r="B1105" s="86" t="s">
        <v>948</v>
      </c>
      <c r="C1105" s="132">
        <f>SUM(C1106:C1111)</f>
        <v>622</v>
      </c>
      <c r="D1105" s="105">
        <v>652</v>
      </c>
      <c r="E1105" s="149">
        <f t="shared" si="21"/>
        <v>95.39877300613497</v>
      </c>
    </row>
    <row r="1106" spans="1:5" ht="16.5" customHeight="1">
      <c r="A1106" s="121">
        <v>2170101</v>
      </c>
      <c r="B1106" s="121" t="s">
        <v>119</v>
      </c>
      <c r="C1106" s="132">
        <v>522</v>
      </c>
      <c r="D1106" s="105">
        <v>652</v>
      </c>
      <c r="E1106" s="149">
        <f t="shared" si="21"/>
        <v>80.06134969325154</v>
      </c>
    </row>
    <row r="1107" spans="1:5" ht="16.5" customHeight="1">
      <c r="A1107" s="121">
        <v>2170102</v>
      </c>
      <c r="B1107" s="121" t="s">
        <v>120</v>
      </c>
      <c r="C1107" s="132">
        <v>0</v>
      </c>
      <c r="D1107" s="105">
        <v>0</v>
      </c>
      <c r="E1107" s="149" t="e">
        <f t="shared" si="21"/>
        <v>#DIV/0!</v>
      </c>
    </row>
    <row r="1108" spans="1:5" ht="16.5" customHeight="1">
      <c r="A1108" s="121">
        <v>2170103</v>
      </c>
      <c r="B1108" s="121" t="s">
        <v>121</v>
      </c>
      <c r="C1108" s="132">
        <v>0</v>
      </c>
      <c r="D1108" s="105">
        <v>0</v>
      </c>
      <c r="E1108" s="149" t="e">
        <f t="shared" si="21"/>
        <v>#DIV/0!</v>
      </c>
    </row>
    <row r="1109" spans="1:5" ht="16.5" customHeight="1">
      <c r="A1109" s="121">
        <v>2170104</v>
      </c>
      <c r="B1109" s="121" t="s">
        <v>949</v>
      </c>
      <c r="C1109" s="132">
        <v>0</v>
      </c>
      <c r="D1109" s="105">
        <v>0</v>
      </c>
      <c r="E1109" s="149" t="e">
        <f t="shared" si="21"/>
        <v>#DIV/0!</v>
      </c>
    </row>
    <row r="1110" spans="1:5" ht="16.5" customHeight="1">
      <c r="A1110" s="121">
        <v>2170150</v>
      </c>
      <c r="B1110" s="121" t="s">
        <v>128</v>
      </c>
      <c r="C1110" s="132">
        <v>0</v>
      </c>
      <c r="D1110" s="105">
        <v>0</v>
      </c>
      <c r="E1110" s="149" t="e">
        <f t="shared" si="21"/>
        <v>#DIV/0!</v>
      </c>
    </row>
    <row r="1111" spans="1:5" ht="16.5" customHeight="1">
      <c r="A1111" s="121">
        <v>2170199</v>
      </c>
      <c r="B1111" s="121" t="s">
        <v>950</v>
      </c>
      <c r="C1111" s="132">
        <v>100</v>
      </c>
      <c r="D1111" s="105">
        <v>0</v>
      </c>
      <c r="E1111" s="149" t="e">
        <f t="shared" si="21"/>
        <v>#DIV/0!</v>
      </c>
    </row>
    <row r="1112" spans="1:5" ht="16.5" customHeight="1">
      <c r="A1112" s="121">
        <v>21702</v>
      </c>
      <c r="B1112" s="86" t="s">
        <v>951</v>
      </c>
      <c r="C1112" s="132">
        <f>SUM(C1113:C1121)</f>
        <v>78</v>
      </c>
      <c r="D1112" s="105">
        <v>58</v>
      </c>
      <c r="E1112" s="149">
        <f t="shared" si="21"/>
        <v>134.48275862068965</v>
      </c>
    </row>
    <row r="1113" spans="1:5" ht="16.5" customHeight="1">
      <c r="A1113" s="121">
        <v>2170201</v>
      </c>
      <c r="B1113" s="121" t="s">
        <v>952</v>
      </c>
      <c r="C1113" s="132">
        <v>0</v>
      </c>
      <c r="D1113" s="105">
        <v>0</v>
      </c>
      <c r="E1113" s="149" t="e">
        <f t="shared" si="21"/>
        <v>#DIV/0!</v>
      </c>
    </row>
    <row r="1114" spans="1:5" ht="16.5" customHeight="1">
      <c r="A1114" s="121">
        <v>2170202</v>
      </c>
      <c r="B1114" s="121" t="s">
        <v>953</v>
      </c>
      <c r="C1114" s="132">
        <v>0</v>
      </c>
      <c r="D1114" s="105">
        <v>0</v>
      </c>
      <c r="E1114" s="149" t="e">
        <f t="shared" si="21"/>
        <v>#DIV/0!</v>
      </c>
    </row>
    <row r="1115" spans="1:5" ht="16.5" customHeight="1">
      <c r="A1115" s="121">
        <v>2170203</v>
      </c>
      <c r="B1115" s="121" t="s">
        <v>954</v>
      </c>
      <c r="C1115" s="132">
        <v>0</v>
      </c>
      <c r="D1115" s="105">
        <v>0</v>
      </c>
      <c r="E1115" s="149" t="e">
        <f t="shared" si="21"/>
        <v>#DIV/0!</v>
      </c>
    </row>
    <row r="1116" spans="1:5" ht="16.5" customHeight="1">
      <c r="A1116" s="121">
        <v>2170204</v>
      </c>
      <c r="B1116" s="121" t="s">
        <v>955</v>
      </c>
      <c r="C1116" s="132">
        <v>0</v>
      </c>
      <c r="D1116" s="105">
        <v>0</v>
      </c>
      <c r="E1116" s="149" t="e">
        <f t="shared" si="21"/>
        <v>#DIV/0!</v>
      </c>
    </row>
    <row r="1117" spans="1:5" ht="16.5" customHeight="1">
      <c r="A1117" s="121">
        <v>2170205</v>
      </c>
      <c r="B1117" s="121" t="s">
        <v>956</v>
      </c>
      <c r="C1117" s="132">
        <v>0</v>
      </c>
      <c r="D1117" s="105">
        <v>0</v>
      </c>
      <c r="E1117" s="149" t="e">
        <f t="shared" si="21"/>
        <v>#DIV/0!</v>
      </c>
    </row>
    <row r="1118" spans="1:5" ht="16.5" customHeight="1">
      <c r="A1118" s="121">
        <v>2170206</v>
      </c>
      <c r="B1118" s="121" t="s">
        <v>957</v>
      </c>
      <c r="C1118" s="132">
        <v>0</v>
      </c>
      <c r="D1118" s="105">
        <v>0</v>
      </c>
      <c r="E1118" s="149" t="e">
        <f t="shared" si="21"/>
        <v>#DIV/0!</v>
      </c>
    </row>
    <row r="1119" spans="1:5" ht="16.5" customHeight="1">
      <c r="A1119" s="121">
        <v>2170207</v>
      </c>
      <c r="B1119" s="121" t="s">
        <v>958</v>
      </c>
      <c r="C1119" s="132">
        <v>0</v>
      </c>
      <c r="D1119" s="105">
        <v>0</v>
      </c>
      <c r="E1119" s="149" t="e">
        <f t="shared" si="21"/>
        <v>#DIV/0!</v>
      </c>
    </row>
    <row r="1120" spans="1:5" ht="16.5" customHeight="1">
      <c r="A1120" s="121">
        <v>2170208</v>
      </c>
      <c r="B1120" s="121" t="s">
        <v>959</v>
      </c>
      <c r="C1120" s="132">
        <v>0</v>
      </c>
      <c r="D1120" s="105">
        <v>0</v>
      </c>
      <c r="E1120" s="149" t="e">
        <f t="shared" si="21"/>
        <v>#DIV/0!</v>
      </c>
    </row>
    <row r="1121" spans="1:5" ht="17.25" customHeight="1">
      <c r="A1121" s="121">
        <v>2170299</v>
      </c>
      <c r="B1121" s="121" t="s">
        <v>960</v>
      </c>
      <c r="C1121" s="132">
        <v>78</v>
      </c>
      <c r="D1121" s="105">
        <v>58</v>
      </c>
      <c r="E1121" s="149">
        <f t="shared" si="21"/>
        <v>134.48275862068965</v>
      </c>
    </row>
    <row r="1122" spans="1:5" ht="16.5" customHeight="1">
      <c r="A1122" s="121">
        <v>21703</v>
      </c>
      <c r="B1122" s="86" t="s">
        <v>961</v>
      </c>
      <c r="C1122" s="132">
        <f>SUM(C1123:C1127)</f>
        <v>5693</v>
      </c>
      <c r="D1122" s="105">
        <v>1557</v>
      </c>
      <c r="E1122" s="149">
        <f t="shared" si="21"/>
        <v>365.63904945407836</v>
      </c>
    </row>
    <row r="1123" spans="1:5" ht="16.5" customHeight="1">
      <c r="A1123" s="121">
        <v>2170301</v>
      </c>
      <c r="B1123" s="121" t="s">
        <v>962</v>
      </c>
      <c r="C1123" s="132">
        <v>0</v>
      </c>
      <c r="D1123" s="105">
        <v>0</v>
      </c>
      <c r="E1123" s="149" t="e">
        <f t="shared" si="21"/>
        <v>#DIV/0!</v>
      </c>
    </row>
    <row r="1124" spans="1:5" ht="16.5" customHeight="1">
      <c r="A1124" s="121">
        <v>2170302</v>
      </c>
      <c r="B1124" s="121" t="s">
        <v>963</v>
      </c>
      <c r="C1124" s="132">
        <v>78</v>
      </c>
      <c r="D1124" s="105">
        <v>0</v>
      </c>
      <c r="E1124" s="149" t="e">
        <f t="shared" si="21"/>
        <v>#DIV/0!</v>
      </c>
    </row>
    <row r="1125" spans="1:5" ht="16.5" customHeight="1">
      <c r="A1125" s="121">
        <v>2170303</v>
      </c>
      <c r="B1125" s="121" t="s">
        <v>964</v>
      </c>
      <c r="C1125" s="132">
        <v>5000</v>
      </c>
      <c r="D1125" s="105">
        <v>0</v>
      </c>
      <c r="E1125" s="149" t="e">
        <f t="shared" si="21"/>
        <v>#DIV/0!</v>
      </c>
    </row>
    <row r="1126" spans="1:5" ht="16.5" customHeight="1">
      <c r="A1126" s="121">
        <v>2170304</v>
      </c>
      <c r="B1126" s="121" t="s">
        <v>965</v>
      </c>
      <c r="C1126" s="132">
        <v>0</v>
      </c>
      <c r="D1126" s="105">
        <v>0</v>
      </c>
      <c r="E1126" s="149" t="e">
        <f t="shared" si="21"/>
        <v>#DIV/0!</v>
      </c>
    </row>
    <row r="1127" spans="1:5" ht="16.5" customHeight="1">
      <c r="A1127" s="121">
        <v>2170399</v>
      </c>
      <c r="B1127" s="121" t="s">
        <v>966</v>
      </c>
      <c r="C1127" s="132">
        <v>615</v>
      </c>
      <c r="D1127" s="105">
        <v>1557</v>
      </c>
      <c r="E1127" s="149">
        <f t="shared" si="21"/>
        <v>39.4990366088632</v>
      </c>
    </row>
    <row r="1128" spans="1:5" ht="16.5" customHeight="1">
      <c r="A1128" s="121">
        <v>21704</v>
      </c>
      <c r="B1128" s="86" t="s">
        <v>967</v>
      </c>
      <c r="C1128" s="132">
        <f>SUM(C1129:C1130)</f>
        <v>0</v>
      </c>
      <c r="D1128" s="105">
        <v>0</v>
      </c>
      <c r="E1128" s="149" t="e">
        <f t="shared" si="21"/>
        <v>#DIV/0!</v>
      </c>
    </row>
    <row r="1129" spans="1:5" ht="16.5" customHeight="1">
      <c r="A1129" s="121">
        <v>2170401</v>
      </c>
      <c r="B1129" s="121" t="s">
        <v>968</v>
      </c>
      <c r="C1129" s="132">
        <v>0</v>
      </c>
      <c r="D1129" s="105">
        <v>0</v>
      </c>
      <c r="E1129" s="149" t="e">
        <f t="shared" si="21"/>
        <v>#DIV/0!</v>
      </c>
    </row>
    <row r="1130" spans="1:5" ht="16.5" customHeight="1">
      <c r="A1130" s="121">
        <v>2170499</v>
      </c>
      <c r="B1130" s="121" t="s">
        <v>969</v>
      </c>
      <c r="C1130" s="132">
        <v>0</v>
      </c>
      <c r="D1130" s="105">
        <v>0</v>
      </c>
      <c r="E1130" s="149" t="e">
        <f t="shared" si="21"/>
        <v>#DIV/0!</v>
      </c>
    </row>
    <row r="1131" spans="1:5" ht="16.5" customHeight="1">
      <c r="A1131" s="121">
        <v>21799</v>
      </c>
      <c r="B1131" s="86" t="s">
        <v>970</v>
      </c>
      <c r="C1131" s="132">
        <f>SUM(C1132:C1133)</f>
        <v>18</v>
      </c>
      <c r="D1131" s="105">
        <v>1100</v>
      </c>
      <c r="E1131" s="149">
        <f t="shared" si="21"/>
        <v>1.6363636363636365</v>
      </c>
    </row>
    <row r="1132" spans="1:5" ht="16.5" customHeight="1">
      <c r="A1132" s="121">
        <v>2179902</v>
      </c>
      <c r="B1132" s="121" t="s">
        <v>971</v>
      </c>
      <c r="C1132" s="132">
        <v>-3</v>
      </c>
      <c r="D1132" s="105">
        <v>0</v>
      </c>
      <c r="E1132" s="149" t="e">
        <f t="shared" si="21"/>
        <v>#DIV/0!</v>
      </c>
    </row>
    <row r="1133" spans="1:5" ht="16.5" customHeight="1">
      <c r="A1133" s="121">
        <v>2179999</v>
      </c>
      <c r="B1133" s="121" t="s">
        <v>972</v>
      </c>
      <c r="C1133" s="132">
        <v>21</v>
      </c>
      <c r="D1133" s="105">
        <v>1100</v>
      </c>
      <c r="E1133" s="149">
        <f t="shared" si="21"/>
        <v>1.9090909090909092</v>
      </c>
    </row>
    <row r="1134" spans="1:5" ht="16.5" customHeight="1">
      <c r="A1134" s="153">
        <v>219</v>
      </c>
      <c r="B1134" s="121" t="s">
        <v>973</v>
      </c>
      <c r="C1134" s="121"/>
      <c r="D1134" s="105">
        <v>0</v>
      </c>
      <c r="E1134" s="149" t="e">
        <f t="shared" si="21"/>
        <v>#DIV/0!</v>
      </c>
    </row>
    <row r="1135" spans="1:5" ht="16.5" customHeight="1">
      <c r="A1135" s="153">
        <v>21901</v>
      </c>
      <c r="B1135" s="121" t="s">
        <v>974</v>
      </c>
      <c r="C1135" s="121"/>
      <c r="D1135" s="105">
        <v>0</v>
      </c>
      <c r="E1135" s="149" t="e">
        <f t="shared" si="21"/>
        <v>#DIV/0!</v>
      </c>
    </row>
    <row r="1136" spans="1:5" ht="16.5" customHeight="1">
      <c r="A1136" s="153">
        <v>21902</v>
      </c>
      <c r="B1136" s="121" t="s">
        <v>975</v>
      </c>
      <c r="C1136" s="121"/>
      <c r="D1136" s="105">
        <v>0</v>
      </c>
      <c r="E1136" s="149" t="e">
        <f t="shared" si="21"/>
        <v>#DIV/0!</v>
      </c>
    </row>
    <row r="1137" spans="1:5" ht="16.5" customHeight="1">
      <c r="A1137" s="153">
        <v>21903</v>
      </c>
      <c r="B1137" s="121" t="s">
        <v>1174</v>
      </c>
      <c r="C1137" s="121"/>
      <c r="D1137" s="105">
        <v>0</v>
      </c>
      <c r="E1137" s="149" t="e">
        <f t="shared" si="21"/>
        <v>#DIV/0!</v>
      </c>
    </row>
    <row r="1138" spans="1:5" ht="16.5" customHeight="1">
      <c r="A1138" s="153">
        <v>21904</v>
      </c>
      <c r="B1138" s="121" t="s">
        <v>1175</v>
      </c>
      <c r="C1138" s="121"/>
      <c r="D1138" s="105">
        <v>0</v>
      </c>
      <c r="E1138" s="149" t="e">
        <f t="shared" si="21"/>
        <v>#DIV/0!</v>
      </c>
    </row>
    <row r="1139" spans="1:5" ht="16.5" customHeight="1">
      <c r="A1139" s="153">
        <v>21905</v>
      </c>
      <c r="B1139" s="121" t="s">
        <v>978</v>
      </c>
      <c r="C1139" s="121"/>
      <c r="D1139" s="105">
        <v>0</v>
      </c>
      <c r="E1139" s="149" t="e">
        <f t="shared" si="21"/>
        <v>#DIV/0!</v>
      </c>
    </row>
    <row r="1140" spans="1:5" ht="16.5" customHeight="1">
      <c r="A1140" s="153">
        <v>21906</v>
      </c>
      <c r="B1140" s="121" t="s">
        <v>1176</v>
      </c>
      <c r="C1140" s="121"/>
      <c r="D1140" s="105">
        <v>0</v>
      </c>
      <c r="E1140" s="149" t="e">
        <f t="shared" si="21"/>
        <v>#DIV/0!</v>
      </c>
    </row>
    <row r="1141" spans="1:5" ht="16.5" customHeight="1">
      <c r="A1141" s="153">
        <v>21907</v>
      </c>
      <c r="B1141" s="121" t="s">
        <v>979</v>
      </c>
      <c r="C1141" s="121"/>
      <c r="D1141" s="105">
        <v>0</v>
      </c>
      <c r="E1141" s="149" t="e">
        <f t="shared" si="21"/>
        <v>#DIV/0!</v>
      </c>
    </row>
    <row r="1142" spans="1:5" ht="16.5" customHeight="1">
      <c r="A1142" s="153">
        <v>21908</v>
      </c>
      <c r="B1142" s="121" t="s">
        <v>980</v>
      </c>
      <c r="C1142" s="121"/>
      <c r="D1142" s="105">
        <v>0</v>
      </c>
      <c r="E1142" s="149" t="e">
        <f t="shared" si="21"/>
        <v>#DIV/0!</v>
      </c>
    </row>
    <row r="1143" spans="1:5" ht="16.5" customHeight="1">
      <c r="A1143" s="153">
        <v>21999</v>
      </c>
      <c r="B1143" s="121" t="s">
        <v>104</v>
      </c>
      <c r="C1143" s="121"/>
      <c r="D1143" s="105">
        <v>0</v>
      </c>
      <c r="E1143" s="149" t="e">
        <f t="shared" si="21"/>
        <v>#DIV/0!</v>
      </c>
    </row>
    <row r="1144" spans="1:5" ht="16.5" customHeight="1">
      <c r="A1144" s="121">
        <v>220</v>
      </c>
      <c r="B1144" s="86" t="s">
        <v>981</v>
      </c>
      <c r="C1144" s="132">
        <f>SUM(C1145,C1172,C1187)</f>
        <v>6295</v>
      </c>
      <c r="D1144" s="105">
        <v>7031</v>
      </c>
      <c r="E1144" s="149">
        <f t="shared" si="21"/>
        <v>89.53207225145783</v>
      </c>
    </row>
    <row r="1145" spans="1:5" ht="16.5" customHeight="1">
      <c r="A1145" s="121">
        <v>22001</v>
      </c>
      <c r="B1145" s="86" t="s">
        <v>982</v>
      </c>
      <c r="C1145" s="132">
        <f>SUM(C1146:C1171)</f>
        <v>5361</v>
      </c>
      <c r="D1145" s="105">
        <v>6815</v>
      </c>
      <c r="E1145" s="149">
        <f t="shared" si="21"/>
        <v>78.66471019809245</v>
      </c>
    </row>
    <row r="1146" spans="1:5" ht="16.5" customHeight="1">
      <c r="A1146" s="121">
        <v>2200101</v>
      </c>
      <c r="B1146" s="121" t="s">
        <v>119</v>
      </c>
      <c r="C1146" s="132">
        <v>1205</v>
      </c>
      <c r="D1146" s="105">
        <v>2055</v>
      </c>
      <c r="E1146" s="149">
        <f t="shared" si="21"/>
        <v>58.63746958637469</v>
      </c>
    </row>
    <row r="1147" spans="1:5" ht="16.5" customHeight="1">
      <c r="A1147" s="121">
        <v>2200102</v>
      </c>
      <c r="B1147" s="121" t="s">
        <v>120</v>
      </c>
      <c r="C1147" s="132">
        <v>504</v>
      </c>
      <c r="D1147" s="105">
        <v>772</v>
      </c>
      <c r="E1147" s="149">
        <f t="shared" si="21"/>
        <v>65.28497409326425</v>
      </c>
    </row>
    <row r="1148" spans="1:5" ht="16.5" customHeight="1">
      <c r="A1148" s="121">
        <v>2200103</v>
      </c>
      <c r="B1148" s="121" t="s">
        <v>121</v>
      </c>
      <c r="C1148" s="132">
        <v>0</v>
      </c>
      <c r="D1148" s="105">
        <v>0</v>
      </c>
      <c r="E1148" s="149" t="e">
        <f t="shared" si="21"/>
        <v>#DIV/0!</v>
      </c>
    </row>
    <row r="1149" spans="1:5" ht="16.5" customHeight="1">
      <c r="A1149" s="121">
        <v>2200104</v>
      </c>
      <c r="B1149" s="121" t="s">
        <v>983</v>
      </c>
      <c r="C1149" s="132">
        <v>108</v>
      </c>
      <c r="D1149" s="105">
        <v>412</v>
      </c>
      <c r="E1149" s="149">
        <f t="shared" si="21"/>
        <v>26.21359223300971</v>
      </c>
    </row>
    <row r="1150" spans="1:5" ht="16.5" customHeight="1">
      <c r="A1150" s="121">
        <v>2200106</v>
      </c>
      <c r="B1150" s="121" t="s">
        <v>984</v>
      </c>
      <c r="C1150" s="132">
        <v>990</v>
      </c>
      <c r="D1150" s="105">
        <v>493</v>
      </c>
      <c r="E1150" s="149">
        <f t="shared" si="21"/>
        <v>200.81135902636916</v>
      </c>
    </row>
    <row r="1151" spans="1:5" ht="16.5" customHeight="1">
      <c r="A1151" s="121">
        <v>2200107</v>
      </c>
      <c r="B1151" s="121" t="s">
        <v>985</v>
      </c>
      <c r="C1151" s="132">
        <v>0</v>
      </c>
      <c r="D1151" s="105">
        <v>0</v>
      </c>
      <c r="E1151" s="149" t="e">
        <f t="shared" si="21"/>
        <v>#DIV/0!</v>
      </c>
    </row>
    <row r="1152" spans="1:5" ht="16.5" customHeight="1">
      <c r="A1152" s="121">
        <v>2200108</v>
      </c>
      <c r="B1152" s="121" t="s">
        <v>986</v>
      </c>
      <c r="C1152" s="132">
        <v>0</v>
      </c>
      <c r="D1152" s="105">
        <v>0</v>
      </c>
      <c r="E1152" s="149" t="e">
        <f t="shared" si="21"/>
        <v>#DIV/0!</v>
      </c>
    </row>
    <row r="1153" spans="1:5" ht="16.5" customHeight="1">
      <c r="A1153" s="121">
        <v>2200109</v>
      </c>
      <c r="B1153" s="121" t="s">
        <v>987</v>
      </c>
      <c r="C1153" s="132">
        <v>33</v>
      </c>
      <c r="D1153" s="105">
        <v>107</v>
      </c>
      <c r="E1153" s="149">
        <f t="shared" si="21"/>
        <v>30.8411214953271</v>
      </c>
    </row>
    <row r="1154" spans="1:5" ht="16.5" customHeight="1">
      <c r="A1154" s="121">
        <v>2200112</v>
      </c>
      <c r="B1154" s="121" t="s">
        <v>988</v>
      </c>
      <c r="C1154" s="132">
        <v>0</v>
      </c>
      <c r="D1154" s="105">
        <v>0</v>
      </c>
      <c r="E1154" s="149" t="e">
        <f t="shared" si="21"/>
        <v>#DIV/0!</v>
      </c>
    </row>
    <row r="1155" spans="1:5" ht="16.5" customHeight="1">
      <c r="A1155" s="121">
        <v>2200113</v>
      </c>
      <c r="B1155" s="121" t="s">
        <v>989</v>
      </c>
      <c r="C1155" s="132">
        <v>0</v>
      </c>
      <c r="D1155" s="105">
        <v>0</v>
      </c>
      <c r="E1155" s="149" t="e">
        <f t="shared" si="21"/>
        <v>#DIV/0!</v>
      </c>
    </row>
    <row r="1156" spans="1:5" ht="16.5" customHeight="1">
      <c r="A1156" s="121">
        <v>2200114</v>
      </c>
      <c r="B1156" s="121" t="s">
        <v>990</v>
      </c>
      <c r="C1156" s="132">
        <v>0</v>
      </c>
      <c r="D1156" s="105">
        <v>10</v>
      </c>
      <c r="E1156" s="149">
        <f t="shared" si="21"/>
        <v>0</v>
      </c>
    </row>
    <row r="1157" spans="1:5" ht="16.5" customHeight="1">
      <c r="A1157" s="121">
        <v>2200115</v>
      </c>
      <c r="B1157" s="121" t="s">
        <v>991</v>
      </c>
      <c r="C1157" s="132">
        <v>0</v>
      </c>
      <c r="D1157" s="105">
        <v>0</v>
      </c>
      <c r="E1157" s="149" t="e">
        <f aca="true" t="shared" si="22" ref="E1157:E1220">C1157/D1157*100</f>
        <v>#DIV/0!</v>
      </c>
    </row>
    <row r="1158" spans="1:5" ht="16.5" customHeight="1">
      <c r="A1158" s="121">
        <v>2200116</v>
      </c>
      <c r="B1158" s="121" t="s">
        <v>992</v>
      </c>
      <c r="C1158" s="132">
        <v>0</v>
      </c>
      <c r="D1158" s="105">
        <v>0</v>
      </c>
      <c r="E1158" s="149" t="e">
        <f t="shared" si="22"/>
        <v>#DIV/0!</v>
      </c>
    </row>
    <row r="1159" spans="1:5" ht="16.5" customHeight="1">
      <c r="A1159" s="121">
        <v>2200119</v>
      </c>
      <c r="B1159" s="121" t="s">
        <v>993</v>
      </c>
      <c r="C1159" s="132">
        <v>0</v>
      </c>
      <c r="D1159" s="105">
        <v>0</v>
      </c>
      <c r="E1159" s="149" t="e">
        <f t="shared" si="22"/>
        <v>#DIV/0!</v>
      </c>
    </row>
    <row r="1160" spans="1:5" ht="16.5" customHeight="1">
      <c r="A1160" s="121">
        <v>2200120</v>
      </c>
      <c r="B1160" s="121" t="s">
        <v>994</v>
      </c>
      <c r="C1160" s="132">
        <v>0</v>
      </c>
      <c r="D1160" s="105">
        <v>0</v>
      </c>
      <c r="E1160" s="149" t="e">
        <f t="shared" si="22"/>
        <v>#DIV/0!</v>
      </c>
    </row>
    <row r="1161" spans="1:5" ht="16.5" customHeight="1">
      <c r="A1161" s="121">
        <v>2200121</v>
      </c>
      <c r="B1161" s="121" t="s">
        <v>995</v>
      </c>
      <c r="C1161" s="132">
        <v>0</v>
      </c>
      <c r="D1161" s="105">
        <v>0</v>
      </c>
      <c r="E1161" s="149" t="e">
        <f t="shared" si="22"/>
        <v>#DIV/0!</v>
      </c>
    </row>
    <row r="1162" spans="1:5" ht="16.5" customHeight="1">
      <c r="A1162" s="121">
        <v>2200122</v>
      </c>
      <c r="B1162" s="121" t="s">
        <v>996</v>
      </c>
      <c r="C1162" s="132">
        <v>0</v>
      </c>
      <c r="D1162" s="105">
        <v>0</v>
      </c>
      <c r="E1162" s="149" t="e">
        <f t="shared" si="22"/>
        <v>#DIV/0!</v>
      </c>
    </row>
    <row r="1163" spans="1:5" ht="16.5" customHeight="1">
      <c r="A1163" s="121">
        <v>2200123</v>
      </c>
      <c r="B1163" s="121" t="s">
        <v>997</v>
      </c>
      <c r="C1163" s="132">
        <v>0</v>
      </c>
      <c r="D1163" s="105">
        <v>0</v>
      </c>
      <c r="E1163" s="149" t="e">
        <f t="shared" si="22"/>
        <v>#DIV/0!</v>
      </c>
    </row>
    <row r="1164" spans="1:5" ht="16.5" customHeight="1">
      <c r="A1164" s="121">
        <v>2200124</v>
      </c>
      <c r="B1164" s="121" t="s">
        <v>998</v>
      </c>
      <c r="C1164" s="132">
        <v>0</v>
      </c>
      <c r="D1164" s="105">
        <v>0</v>
      </c>
      <c r="E1164" s="149" t="e">
        <f t="shared" si="22"/>
        <v>#DIV/0!</v>
      </c>
    </row>
    <row r="1165" spans="1:5" ht="16.5" customHeight="1">
      <c r="A1165" s="121">
        <v>2200125</v>
      </c>
      <c r="B1165" s="121" t="s">
        <v>999</v>
      </c>
      <c r="C1165" s="132">
        <v>0</v>
      </c>
      <c r="D1165" s="105">
        <v>0</v>
      </c>
      <c r="E1165" s="149" t="e">
        <f t="shared" si="22"/>
        <v>#DIV/0!</v>
      </c>
    </row>
    <row r="1166" spans="1:5" ht="16.5" customHeight="1">
      <c r="A1166" s="121">
        <v>2200126</v>
      </c>
      <c r="B1166" s="121" t="s">
        <v>1000</v>
      </c>
      <c r="C1166" s="132">
        <v>0</v>
      </c>
      <c r="D1166" s="105">
        <v>0</v>
      </c>
      <c r="E1166" s="149" t="e">
        <f t="shared" si="22"/>
        <v>#DIV/0!</v>
      </c>
    </row>
    <row r="1167" spans="1:5" ht="16.5" customHeight="1">
      <c r="A1167" s="121">
        <v>2200127</v>
      </c>
      <c r="B1167" s="121" t="s">
        <v>1001</v>
      </c>
      <c r="C1167" s="132">
        <v>0</v>
      </c>
      <c r="D1167" s="105">
        <v>0</v>
      </c>
      <c r="E1167" s="149" t="e">
        <f t="shared" si="22"/>
        <v>#DIV/0!</v>
      </c>
    </row>
    <row r="1168" spans="1:5" ht="16.5" customHeight="1">
      <c r="A1168" s="121">
        <v>2200128</v>
      </c>
      <c r="B1168" s="121" t="s">
        <v>1002</v>
      </c>
      <c r="C1168" s="132">
        <v>0</v>
      </c>
      <c r="D1168" s="105">
        <v>0</v>
      </c>
      <c r="E1168" s="149" t="e">
        <f t="shared" si="22"/>
        <v>#DIV/0!</v>
      </c>
    </row>
    <row r="1169" spans="1:5" ht="16.5" customHeight="1">
      <c r="A1169" s="121">
        <v>2200129</v>
      </c>
      <c r="B1169" s="121" t="s">
        <v>1003</v>
      </c>
      <c r="C1169" s="132">
        <v>311</v>
      </c>
      <c r="D1169" s="105">
        <v>0</v>
      </c>
      <c r="E1169" s="149" t="e">
        <f t="shared" si="22"/>
        <v>#DIV/0!</v>
      </c>
    </row>
    <row r="1170" spans="1:5" ht="16.5" customHeight="1">
      <c r="A1170" s="121">
        <v>2200150</v>
      </c>
      <c r="B1170" s="121" t="s">
        <v>128</v>
      </c>
      <c r="C1170" s="132">
        <v>805</v>
      </c>
      <c r="D1170" s="105">
        <v>921</v>
      </c>
      <c r="E1170" s="149">
        <f t="shared" si="22"/>
        <v>87.40499457111835</v>
      </c>
    </row>
    <row r="1171" spans="1:5" ht="16.5" customHeight="1">
      <c r="A1171" s="121">
        <v>2200199</v>
      </c>
      <c r="B1171" s="121" t="s">
        <v>1004</v>
      </c>
      <c r="C1171" s="132">
        <v>1405</v>
      </c>
      <c r="D1171" s="105">
        <v>2045</v>
      </c>
      <c r="E1171" s="149">
        <f t="shared" si="22"/>
        <v>68.7041564792176</v>
      </c>
    </row>
    <row r="1172" spans="1:5" ht="16.5" customHeight="1">
      <c r="A1172" s="121">
        <v>22005</v>
      </c>
      <c r="B1172" s="86" t="s">
        <v>1005</v>
      </c>
      <c r="C1172" s="132">
        <f>SUM(C1173:C1186)</f>
        <v>934</v>
      </c>
      <c r="D1172" s="105">
        <v>216</v>
      </c>
      <c r="E1172" s="149">
        <f t="shared" si="22"/>
        <v>432.40740740740745</v>
      </c>
    </row>
    <row r="1173" spans="1:5" ht="16.5" customHeight="1">
      <c r="A1173" s="121">
        <v>2200501</v>
      </c>
      <c r="B1173" s="121" t="s">
        <v>119</v>
      </c>
      <c r="C1173" s="132">
        <v>254</v>
      </c>
      <c r="D1173" s="105">
        <v>35</v>
      </c>
      <c r="E1173" s="149">
        <f t="shared" si="22"/>
        <v>725.7142857142857</v>
      </c>
    </row>
    <row r="1174" spans="1:5" ht="16.5" customHeight="1">
      <c r="A1174" s="121">
        <v>2200502</v>
      </c>
      <c r="B1174" s="121" t="s">
        <v>120</v>
      </c>
      <c r="C1174" s="132">
        <v>0</v>
      </c>
      <c r="D1174" s="105">
        <v>0</v>
      </c>
      <c r="E1174" s="149" t="e">
        <f t="shared" si="22"/>
        <v>#DIV/0!</v>
      </c>
    </row>
    <row r="1175" spans="1:5" ht="16.5" customHeight="1">
      <c r="A1175" s="121">
        <v>2200503</v>
      </c>
      <c r="B1175" s="121" t="s">
        <v>121</v>
      </c>
      <c r="C1175" s="132">
        <v>0</v>
      </c>
      <c r="D1175" s="105">
        <v>0</v>
      </c>
      <c r="E1175" s="149" t="e">
        <f t="shared" si="22"/>
        <v>#DIV/0!</v>
      </c>
    </row>
    <row r="1176" spans="1:5" ht="16.5" customHeight="1">
      <c r="A1176" s="121">
        <v>2200504</v>
      </c>
      <c r="B1176" s="121" t="s">
        <v>1006</v>
      </c>
      <c r="C1176" s="132">
        <v>0</v>
      </c>
      <c r="D1176" s="105">
        <v>0</v>
      </c>
      <c r="E1176" s="149" t="e">
        <f t="shared" si="22"/>
        <v>#DIV/0!</v>
      </c>
    </row>
    <row r="1177" spans="1:5" ht="16.5" customHeight="1">
      <c r="A1177" s="121">
        <v>2200506</v>
      </c>
      <c r="B1177" s="121" t="s">
        <v>1007</v>
      </c>
      <c r="C1177" s="132">
        <v>0</v>
      </c>
      <c r="D1177" s="105">
        <v>0</v>
      </c>
      <c r="E1177" s="149" t="e">
        <f t="shared" si="22"/>
        <v>#DIV/0!</v>
      </c>
    </row>
    <row r="1178" spans="1:5" ht="16.5" customHeight="1">
      <c r="A1178" s="121">
        <v>2200507</v>
      </c>
      <c r="B1178" s="121" t="s">
        <v>1008</v>
      </c>
      <c r="C1178" s="132">
        <v>0</v>
      </c>
      <c r="D1178" s="105">
        <v>0</v>
      </c>
      <c r="E1178" s="149" t="e">
        <f t="shared" si="22"/>
        <v>#DIV/0!</v>
      </c>
    </row>
    <row r="1179" spans="1:5" ht="16.5" customHeight="1">
      <c r="A1179" s="121">
        <v>2200508</v>
      </c>
      <c r="B1179" s="121" t="s">
        <v>1009</v>
      </c>
      <c r="C1179" s="132">
        <v>188</v>
      </c>
      <c r="D1179" s="105">
        <v>0</v>
      </c>
      <c r="E1179" s="149" t="e">
        <f t="shared" si="22"/>
        <v>#DIV/0!</v>
      </c>
    </row>
    <row r="1180" spans="1:5" ht="16.5" customHeight="1">
      <c r="A1180" s="121">
        <v>2200509</v>
      </c>
      <c r="B1180" s="121" t="s">
        <v>1010</v>
      </c>
      <c r="C1180" s="132">
        <v>0</v>
      </c>
      <c r="D1180" s="105">
        <v>0</v>
      </c>
      <c r="E1180" s="149" t="e">
        <f t="shared" si="22"/>
        <v>#DIV/0!</v>
      </c>
    </row>
    <row r="1181" spans="1:5" ht="16.5" customHeight="1">
      <c r="A1181" s="121">
        <v>2200510</v>
      </c>
      <c r="B1181" s="121" t="s">
        <v>1011</v>
      </c>
      <c r="C1181" s="132">
        <v>0</v>
      </c>
      <c r="D1181" s="105">
        <v>0</v>
      </c>
      <c r="E1181" s="149" t="e">
        <f t="shared" si="22"/>
        <v>#DIV/0!</v>
      </c>
    </row>
    <row r="1182" spans="1:5" ht="16.5" customHeight="1">
      <c r="A1182" s="121">
        <v>2200511</v>
      </c>
      <c r="B1182" s="121" t="s">
        <v>1012</v>
      </c>
      <c r="C1182" s="132">
        <v>0</v>
      </c>
      <c r="D1182" s="105">
        <v>0</v>
      </c>
      <c r="E1182" s="149" t="e">
        <f t="shared" si="22"/>
        <v>#DIV/0!</v>
      </c>
    </row>
    <row r="1183" spans="1:5" ht="16.5" customHeight="1">
      <c r="A1183" s="121">
        <v>2200512</v>
      </c>
      <c r="B1183" s="121" t="s">
        <v>1013</v>
      </c>
      <c r="C1183" s="132">
        <v>0</v>
      </c>
      <c r="D1183" s="105">
        <v>0</v>
      </c>
      <c r="E1183" s="149" t="e">
        <f t="shared" si="22"/>
        <v>#DIV/0!</v>
      </c>
    </row>
    <row r="1184" spans="1:5" ht="16.5" customHeight="1">
      <c r="A1184" s="121">
        <v>2200513</v>
      </c>
      <c r="B1184" s="121" t="s">
        <v>1014</v>
      </c>
      <c r="C1184" s="132">
        <v>0</v>
      </c>
      <c r="D1184" s="105">
        <v>0</v>
      </c>
      <c r="E1184" s="149" t="e">
        <f t="shared" si="22"/>
        <v>#DIV/0!</v>
      </c>
    </row>
    <row r="1185" spans="1:5" ht="16.5" customHeight="1">
      <c r="A1185" s="121">
        <v>2200514</v>
      </c>
      <c r="B1185" s="121" t="s">
        <v>1015</v>
      </c>
      <c r="C1185" s="132">
        <v>0</v>
      </c>
      <c r="D1185" s="105">
        <v>0</v>
      </c>
      <c r="E1185" s="149" t="e">
        <f t="shared" si="22"/>
        <v>#DIV/0!</v>
      </c>
    </row>
    <row r="1186" spans="1:5" ht="16.5" customHeight="1">
      <c r="A1186" s="121">
        <v>2200599</v>
      </c>
      <c r="B1186" s="121" t="s">
        <v>1016</v>
      </c>
      <c r="C1186" s="132">
        <v>492</v>
      </c>
      <c r="D1186" s="105">
        <v>181</v>
      </c>
      <c r="E1186" s="149">
        <f t="shared" si="22"/>
        <v>271.8232044198895</v>
      </c>
    </row>
    <row r="1187" spans="1:5" ht="16.5" customHeight="1">
      <c r="A1187" s="121">
        <v>22099</v>
      </c>
      <c r="B1187" s="86" t="s">
        <v>1017</v>
      </c>
      <c r="C1187" s="132">
        <f>C1188</f>
        <v>0</v>
      </c>
      <c r="D1187" s="105">
        <v>0</v>
      </c>
      <c r="E1187" s="149" t="e">
        <f t="shared" si="22"/>
        <v>#DIV/0!</v>
      </c>
    </row>
    <row r="1188" spans="1:5" ht="16.5" customHeight="1">
      <c r="A1188" s="121">
        <v>2209999</v>
      </c>
      <c r="B1188" s="121" t="s">
        <v>1018</v>
      </c>
      <c r="C1188" s="132">
        <v>0</v>
      </c>
      <c r="D1188" s="105">
        <v>0</v>
      </c>
      <c r="E1188" s="149" t="e">
        <f t="shared" si="22"/>
        <v>#DIV/0!</v>
      </c>
    </row>
    <row r="1189" spans="1:5" ht="16.5" customHeight="1">
      <c r="A1189" s="121">
        <v>221</v>
      </c>
      <c r="B1189" s="86" t="s">
        <v>1019</v>
      </c>
      <c r="C1189" s="132">
        <f>SUM(C1190,C1201,C1205)</f>
        <v>29187</v>
      </c>
      <c r="D1189" s="105">
        <v>31198</v>
      </c>
      <c r="E1189" s="149">
        <f t="shared" si="22"/>
        <v>93.55407397910123</v>
      </c>
    </row>
    <row r="1190" spans="1:5" ht="16.5" customHeight="1">
      <c r="A1190" s="121">
        <v>22101</v>
      </c>
      <c r="B1190" s="86" t="s">
        <v>1020</v>
      </c>
      <c r="C1190" s="132">
        <f>SUM(C1191:C1200)</f>
        <v>8249</v>
      </c>
      <c r="D1190" s="105">
        <v>6079</v>
      </c>
      <c r="E1190" s="149">
        <f t="shared" si="22"/>
        <v>135.69666063497286</v>
      </c>
    </row>
    <row r="1191" spans="1:5" ht="16.5" customHeight="1">
      <c r="A1191" s="121">
        <v>2210101</v>
      </c>
      <c r="B1191" s="121" t="s">
        <v>1021</v>
      </c>
      <c r="C1191" s="132">
        <v>0</v>
      </c>
      <c r="D1191" s="105">
        <v>500</v>
      </c>
      <c r="E1191" s="149">
        <f t="shared" si="22"/>
        <v>0</v>
      </c>
    </row>
    <row r="1192" spans="1:5" ht="16.5" customHeight="1">
      <c r="A1192" s="121">
        <v>2210102</v>
      </c>
      <c r="B1192" s="121" t="s">
        <v>1022</v>
      </c>
      <c r="C1192" s="132">
        <v>0</v>
      </c>
      <c r="D1192" s="105">
        <v>0</v>
      </c>
      <c r="E1192" s="149" t="e">
        <f t="shared" si="22"/>
        <v>#DIV/0!</v>
      </c>
    </row>
    <row r="1193" spans="1:5" ht="16.5" customHeight="1">
      <c r="A1193" s="121">
        <v>2210103</v>
      </c>
      <c r="B1193" s="121" t="s">
        <v>1023</v>
      </c>
      <c r="C1193" s="132">
        <v>910</v>
      </c>
      <c r="D1193" s="105">
        <v>2046</v>
      </c>
      <c r="E1193" s="149">
        <f t="shared" si="22"/>
        <v>44.47702834799609</v>
      </c>
    </row>
    <row r="1194" spans="1:5" ht="16.5" customHeight="1">
      <c r="A1194" s="121">
        <v>2210104</v>
      </c>
      <c r="B1194" s="121" t="s">
        <v>1024</v>
      </c>
      <c r="C1194" s="132">
        <v>0</v>
      </c>
      <c r="D1194" s="105">
        <v>0</v>
      </c>
      <c r="E1194" s="149" t="e">
        <f t="shared" si="22"/>
        <v>#DIV/0!</v>
      </c>
    </row>
    <row r="1195" spans="1:5" ht="16.5" customHeight="1">
      <c r="A1195" s="121">
        <v>2210105</v>
      </c>
      <c r="B1195" s="121" t="s">
        <v>1025</v>
      </c>
      <c r="C1195" s="132">
        <v>0</v>
      </c>
      <c r="D1195" s="105">
        <v>0</v>
      </c>
      <c r="E1195" s="149" t="e">
        <f t="shared" si="22"/>
        <v>#DIV/0!</v>
      </c>
    </row>
    <row r="1196" spans="1:5" ht="16.5" customHeight="1">
      <c r="A1196" s="121">
        <v>2210106</v>
      </c>
      <c r="B1196" s="121" t="s">
        <v>1026</v>
      </c>
      <c r="C1196" s="132">
        <v>0</v>
      </c>
      <c r="D1196" s="105">
        <v>2191</v>
      </c>
      <c r="E1196" s="149">
        <f t="shared" si="22"/>
        <v>0</v>
      </c>
    </row>
    <row r="1197" spans="1:5" ht="16.5" customHeight="1">
      <c r="A1197" s="121">
        <v>2210107</v>
      </c>
      <c r="B1197" s="121" t="s">
        <v>1027</v>
      </c>
      <c r="C1197" s="132">
        <v>1340</v>
      </c>
      <c r="D1197" s="105">
        <v>0</v>
      </c>
      <c r="E1197" s="149" t="e">
        <f t="shared" si="22"/>
        <v>#DIV/0!</v>
      </c>
    </row>
    <row r="1198" spans="1:5" ht="16.5" customHeight="1">
      <c r="A1198" s="121">
        <v>2210108</v>
      </c>
      <c r="B1198" s="121" t="s">
        <v>1028</v>
      </c>
      <c r="C1198" s="132">
        <v>397</v>
      </c>
      <c r="D1198" s="105">
        <v>682</v>
      </c>
      <c r="E1198" s="149">
        <f t="shared" si="22"/>
        <v>58.21114369501467</v>
      </c>
    </row>
    <row r="1199" spans="1:5" ht="16.5" customHeight="1">
      <c r="A1199" s="121">
        <v>2210109</v>
      </c>
      <c r="B1199" s="121" t="s">
        <v>1029</v>
      </c>
      <c r="C1199" s="132">
        <v>0</v>
      </c>
      <c r="D1199" s="105">
        <v>0</v>
      </c>
      <c r="E1199" s="149" t="e">
        <f t="shared" si="22"/>
        <v>#DIV/0!</v>
      </c>
    </row>
    <row r="1200" spans="1:5" ht="16.5" customHeight="1">
      <c r="A1200" s="121">
        <v>2210199</v>
      </c>
      <c r="B1200" s="121" t="s">
        <v>1030</v>
      </c>
      <c r="C1200" s="132">
        <v>5602</v>
      </c>
      <c r="D1200" s="105">
        <v>660</v>
      </c>
      <c r="E1200" s="149">
        <f t="shared" si="22"/>
        <v>848.7878787878789</v>
      </c>
    </row>
    <row r="1201" spans="1:5" ht="16.5" customHeight="1">
      <c r="A1201" s="121">
        <v>22102</v>
      </c>
      <c r="B1201" s="86" t="s">
        <v>1031</v>
      </c>
      <c r="C1201" s="132">
        <f>SUM(C1202:C1204)</f>
        <v>11081</v>
      </c>
      <c r="D1201" s="105">
        <v>14394</v>
      </c>
      <c r="E1201" s="149">
        <f t="shared" si="22"/>
        <v>76.98346533277754</v>
      </c>
    </row>
    <row r="1202" spans="1:5" ht="16.5" customHeight="1">
      <c r="A1202" s="121">
        <v>2210201</v>
      </c>
      <c r="B1202" s="121" t="s">
        <v>1032</v>
      </c>
      <c r="C1202" s="132">
        <v>11081</v>
      </c>
      <c r="D1202" s="105">
        <v>14394</v>
      </c>
      <c r="E1202" s="149">
        <f t="shared" si="22"/>
        <v>76.98346533277754</v>
      </c>
    </row>
    <row r="1203" spans="1:5" ht="16.5" customHeight="1">
      <c r="A1203" s="121">
        <v>2210202</v>
      </c>
      <c r="B1203" s="121" t="s">
        <v>1033</v>
      </c>
      <c r="C1203" s="132">
        <v>0</v>
      </c>
      <c r="D1203" s="105">
        <v>0</v>
      </c>
      <c r="E1203" s="149" t="e">
        <f t="shared" si="22"/>
        <v>#DIV/0!</v>
      </c>
    </row>
    <row r="1204" spans="1:5" ht="16.5" customHeight="1">
      <c r="A1204" s="121">
        <v>2210203</v>
      </c>
      <c r="B1204" s="121" t="s">
        <v>1034</v>
      </c>
      <c r="C1204" s="132">
        <v>0</v>
      </c>
      <c r="D1204" s="105">
        <v>0</v>
      </c>
      <c r="E1204" s="149" t="e">
        <f t="shared" si="22"/>
        <v>#DIV/0!</v>
      </c>
    </row>
    <row r="1205" spans="1:5" ht="16.5" customHeight="1">
      <c r="A1205" s="121">
        <v>22103</v>
      </c>
      <c r="B1205" s="86" t="s">
        <v>1035</v>
      </c>
      <c r="C1205" s="132">
        <f>SUM(C1206:C1208)</f>
        <v>9857</v>
      </c>
      <c r="D1205" s="105">
        <v>10725</v>
      </c>
      <c r="E1205" s="149">
        <f t="shared" si="22"/>
        <v>91.9067599067599</v>
      </c>
    </row>
    <row r="1206" spans="1:5" ht="16.5" customHeight="1">
      <c r="A1206" s="121">
        <v>2210301</v>
      </c>
      <c r="B1206" s="121" t="s">
        <v>1036</v>
      </c>
      <c r="C1206" s="132">
        <v>0</v>
      </c>
      <c r="D1206" s="105">
        <v>0</v>
      </c>
      <c r="E1206" s="149" t="e">
        <f t="shared" si="22"/>
        <v>#DIV/0!</v>
      </c>
    </row>
    <row r="1207" spans="1:5" ht="16.5" customHeight="1">
      <c r="A1207" s="121">
        <v>2210302</v>
      </c>
      <c r="B1207" s="121" t="s">
        <v>1037</v>
      </c>
      <c r="C1207" s="132">
        <v>4826</v>
      </c>
      <c r="D1207" s="105">
        <v>5725</v>
      </c>
      <c r="E1207" s="149">
        <f t="shared" si="22"/>
        <v>84.29694323144105</v>
      </c>
    </row>
    <row r="1208" spans="1:5" ht="16.5" customHeight="1">
      <c r="A1208" s="121">
        <v>2210399</v>
      </c>
      <c r="B1208" s="121" t="s">
        <v>1038</v>
      </c>
      <c r="C1208" s="132">
        <v>5031</v>
      </c>
      <c r="D1208" s="105">
        <v>5000</v>
      </c>
      <c r="E1208" s="149">
        <f t="shared" si="22"/>
        <v>100.62</v>
      </c>
    </row>
    <row r="1209" spans="1:5" ht="16.5" customHeight="1">
      <c r="A1209" s="121">
        <v>222</v>
      </c>
      <c r="B1209" s="86" t="s">
        <v>1039</v>
      </c>
      <c r="C1209" s="132">
        <f>SUM(C1210,C1228,C1234,C1240)</f>
        <v>2541</v>
      </c>
      <c r="D1209" s="105">
        <v>912</v>
      </c>
      <c r="E1209" s="149">
        <f t="shared" si="22"/>
        <v>278.6184210526316</v>
      </c>
    </row>
    <row r="1210" spans="1:5" ht="16.5" customHeight="1">
      <c r="A1210" s="121">
        <v>22201</v>
      </c>
      <c r="B1210" s="86" t="s">
        <v>1040</v>
      </c>
      <c r="C1210" s="132">
        <f>SUM(C1211:C1227)</f>
        <v>2541</v>
      </c>
      <c r="D1210" s="105">
        <v>912</v>
      </c>
      <c r="E1210" s="149">
        <f t="shared" si="22"/>
        <v>278.6184210526316</v>
      </c>
    </row>
    <row r="1211" spans="1:5" ht="16.5" customHeight="1">
      <c r="A1211" s="121">
        <v>2220101</v>
      </c>
      <c r="B1211" s="121" t="s">
        <v>119</v>
      </c>
      <c r="C1211" s="132">
        <v>0</v>
      </c>
      <c r="D1211" s="105">
        <v>0</v>
      </c>
      <c r="E1211" s="149" t="e">
        <f t="shared" si="22"/>
        <v>#DIV/0!</v>
      </c>
    </row>
    <row r="1212" spans="1:5" ht="16.5" customHeight="1">
      <c r="A1212" s="121">
        <v>2220102</v>
      </c>
      <c r="B1212" s="121" t="s">
        <v>120</v>
      </c>
      <c r="C1212" s="132">
        <v>0</v>
      </c>
      <c r="D1212" s="105">
        <v>0</v>
      </c>
      <c r="E1212" s="149" t="e">
        <f t="shared" si="22"/>
        <v>#DIV/0!</v>
      </c>
    </row>
    <row r="1213" spans="1:5" ht="16.5" customHeight="1">
      <c r="A1213" s="121">
        <v>2220103</v>
      </c>
      <c r="B1213" s="121" t="s">
        <v>121</v>
      </c>
      <c r="C1213" s="132">
        <v>0</v>
      </c>
      <c r="D1213" s="105">
        <v>0</v>
      </c>
      <c r="E1213" s="149" t="e">
        <f t="shared" si="22"/>
        <v>#DIV/0!</v>
      </c>
    </row>
    <row r="1214" spans="1:5" ht="16.5" customHeight="1">
      <c r="A1214" s="121">
        <v>2220104</v>
      </c>
      <c r="B1214" s="121" t="s">
        <v>1041</v>
      </c>
      <c r="C1214" s="132">
        <v>0</v>
      </c>
      <c r="D1214" s="105">
        <v>0</v>
      </c>
      <c r="E1214" s="149" t="e">
        <f t="shared" si="22"/>
        <v>#DIV/0!</v>
      </c>
    </row>
    <row r="1215" spans="1:5" ht="16.5" customHeight="1">
      <c r="A1215" s="121">
        <v>2220105</v>
      </c>
      <c r="B1215" s="121" t="s">
        <v>1042</v>
      </c>
      <c r="C1215" s="132">
        <v>0</v>
      </c>
      <c r="D1215" s="105">
        <v>0</v>
      </c>
      <c r="E1215" s="149" t="e">
        <f t="shared" si="22"/>
        <v>#DIV/0!</v>
      </c>
    </row>
    <row r="1216" spans="1:5" ht="16.5" customHeight="1">
      <c r="A1216" s="121">
        <v>2220106</v>
      </c>
      <c r="B1216" s="121" t="s">
        <v>1043</v>
      </c>
      <c r="C1216" s="132">
        <v>0</v>
      </c>
      <c r="D1216" s="105">
        <v>0</v>
      </c>
      <c r="E1216" s="149" t="e">
        <f t="shared" si="22"/>
        <v>#DIV/0!</v>
      </c>
    </row>
    <row r="1217" spans="1:5" ht="16.5" customHeight="1">
      <c r="A1217" s="121">
        <v>2220107</v>
      </c>
      <c r="B1217" s="121" t="s">
        <v>1044</v>
      </c>
      <c r="C1217" s="132">
        <v>0</v>
      </c>
      <c r="D1217" s="105">
        <v>0</v>
      </c>
      <c r="E1217" s="149" t="e">
        <f t="shared" si="22"/>
        <v>#DIV/0!</v>
      </c>
    </row>
    <row r="1218" spans="1:5" ht="16.5" customHeight="1">
      <c r="A1218" s="121">
        <v>2220112</v>
      </c>
      <c r="B1218" s="121" t="s">
        <v>1045</v>
      </c>
      <c r="C1218" s="132">
        <v>0</v>
      </c>
      <c r="D1218" s="105">
        <v>0</v>
      </c>
      <c r="E1218" s="149" t="e">
        <f t="shared" si="22"/>
        <v>#DIV/0!</v>
      </c>
    </row>
    <row r="1219" spans="1:5" ht="16.5" customHeight="1">
      <c r="A1219" s="121">
        <v>2220113</v>
      </c>
      <c r="B1219" s="121" t="s">
        <v>1046</v>
      </c>
      <c r="C1219" s="132">
        <v>0</v>
      </c>
      <c r="D1219" s="105">
        <v>0</v>
      </c>
      <c r="E1219" s="149" t="e">
        <f t="shared" si="22"/>
        <v>#DIV/0!</v>
      </c>
    </row>
    <row r="1220" spans="1:5" ht="16.5" customHeight="1">
      <c r="A1220" s="121">
        <v>2220114</v>
      </c>
      <c r="B1220" s="121" t="s">
        <v>1047</v>
      </c>
      <c r="C1220" s="132">
        <v>0</v>
      </c>
      <c r="D1220" s="105">
        <v>0</v>
      </c>
      <c r="E1220" s="149" t="e">
        <f t="shared" si="22"/>
        <v>#DIV/0!</v>
      </c>
    </row>
    <row r="1221" spans="1:5" ht="16.5" customHeight="1">
      <c r="A1221" s="121">
        <v>2220115</v>
      </c>
      <c r="B1221" s="121" t="s">
        <v>1048</v>
      </c>
      <c r="C1221" s="132">
        <v>849</v>
      </c>
      <c r="D1221" s="105">
        <v>630</v>
      </c>
      <c r="E1221" s="149">
        <f aca="true" t="shared" si="23" ref="E1221:E1284">C1221/D1221*100</f>
        <v>134.76190476190476</v>
      </c>
    </row>
    <row r="1222" spans="1:5" ht="16.5" customHeight="1">
      <c r="A1222" s="121">
        <v>2220118</v>
      </c>
      <c r="B1222" s="121" t="s">
        <v>1049</v>
      </c>
      <c r="C1222" s="132">
        <v>0</v>
      </c>
      <c r="D1222" s="105">
        <v>0</v>
      </c>
      <c r="E1222" s="149" t="e">
        <f t="shared" si="23"/>
        <v>#DIV/0!</v>
      </c>
    </row>
    <row r="1223" spans="1:5" ht="16.5" customHeight="1">
      <c r="A1223" s="121">
        <v>2220119</v>
      </c>
      <c r="B1223" s="121" t="s">
        <v>1050</v>
      </c>
      <c r="C1223" s="132">
        <v>0</v>
      </c>
      <c r="D1223" s="105">
        <v>0</v>
      </c>
      <c r="E1223" s="149" t="e">
        <f t="shared" si="23"/>
        <v>#DIV/0!</v>
      </c>
    </row>
    <row r="1224" spans="1:5" ht="16.5" customHeight="1">
      <c r="A1224" s="121">
        <v>2220120</v>
      </c>
      <c r="B1224" s="121" t="s">
        <v>1051</v>
      </c>
      <c r="C1224" s="132">
        <v>0</v>
      </c>
      <c r="D1224" s="105">
        <v>0</v>
      </c>
      <c r="E1224" s="149" t="e">
        <f t="shared" si="23"/>
        <v>#DIV/0!</v>
      </c>
    </row>
    <row r="1225" spans="1:5" ht="16.5" customHeight="1">
      <c r="A1225" s="121">
        <v>2220121</v>
      </c>
      <c r="B1225" s="121" t="s">
        <v>1052</v>
      </c>
      <c r="C1225" s="132">
        <v>0</v>
      </c>
      <c r="D1225" s="105">
        <v>0</v>
      </c>
      <c r="E1225" s="149" t="e">
        <f t="shared" si="23"/>
        <v>#DIV/0!</v>
      </c>
    </row>
    <row r="1226" spans="1:5" ht="16.5" customHeight="1">
      <c r="A1226" s="121">
        <v>2220150</v>
      </c>
      <c r="B1226" s="121" t="s">
        <v>128</v>
      </c>
      <c r="C1226" s="132">
        <v>338</v>
      </c>
      <c r="D1226" s="105">
        <v>205</v>
      </c>
      <c r="E1226" s="149">
        <f t="shared" si="23"/>
        <v>164.8780487804878</v>
      </c>
    </row>
    <row r="1227" spans="1:5" ht="16.5" customHeight="1">
      <c r="A1227" s="121">
        <v>2220199</v>
      </c>
      <c r="B1227" s="121" t="s">
        <v>1053</v>
      </c>
      <c r="C1227" s="132">
        <v>1354</v>
      </c>
      <c r="D1227" s="105">
        <v>77</v>
      </c>
      <c r="E1227" s="149">
        <f t="shared" si="23"/>
        <v>1758.4415584415585</v>
      </c>
    </row>
    <row r="1228" spans="1:5" ht="16.5" customHeight="1">
      <c r="A1228" s="153">
        <v>22203</v>
      </c>
      <c r="B1228" s="121" t="s">
        <v>1054</v>
      </c>
      <c r="C1228" s="121"/>
      <c r="D1228" s="105">
        <v>0</v>
      </c>
      <c r="E1228" s="149" t="e">
        <f t="shared" si="23"/>
        <v>#DIV/0!</v>
      </c>
    </row>
    <row r="1229" spans="1:5" ht="16.5" customHeight="1">
      <c r="A1229" s="153">
        <v>2220301</v>
      </c>
      <c r="B1229" s="121" t="s">
        <v>1055</v>
      </c>
      <c r="C1229" s="121"/>
      <c r="D1229" s="105">
        <v>0</v>
      </c>
      <c r="E1229" s="149" t="e">
        <f t="shared" si="23"/>
        <v>#DIV/0!</v>
      </c>
    </row>
    <row r="1230" spans="1:5" ht="16.5" customHeight="1">
      <c r="A1230" s="153">
        <v>2220303</v>
      </c>
      <c r="B1230" s="121" t="s">
        <v>1056</v>
      </c>
      <c r="C1230" s="121"/>
      <c r="D1230" s="105">
        <v>0</v>
      </c>
      <c r="E1230" s="149" t="e">
        <f t="shared" si="23"/>
        <v>#DIV/0!</v>
      </c>
    </row>
    <row r="1231" spans="1:5" ht="16.5" customHeight="1">
      <c r="A1231" s="153">
        <v>2220304</v>
      </c>
      <c r="B1231" s="121" t="s">
        <v>1057</v>
      </c>
      <c r="C1231" s="121"/>
      <c r="D1231" s="105">
        <v>0</v>
      </c>
      <c r="E1231" s="149" t="e">
        <f t="shared" si="23"/>
        <v>#DIV/0!</v>
      </c>
    </row>
    <row r="1232" spans="1:5" ht="16.5" customHeight="1">
      <c r="A1232" s="153">
        <v>2220305</v>
      </c>
      <c r="B1232" s="121" t="s">
        <v>1058</v>
      </c>
      <c r="C1232" s="121"/>
      <c r="D1232" s="105">
        <v>0</v>
      </c>
      <c r="E1232" s="149" t="e">
        <f t="shared" si="23"/>
        <v>#DIV/0!</v>
      </c>
    </row>
    <row r="1233" spans="1:5" ht="16.5" customHeight="1">
      <c r="A1233" s="153">
        <v>2220399</v>
      </c>
      <c r="B1233" s="121" t="s">
        <v>1059</v>
      </c>
      <c r="C1233" s="121"/>
      <c r="D1233" s="105">
        <v>0</v>
      </c>
      <c r="E1233" s="149" t="e">
        <f t="shared" si="23"/>
        <v>#DIV/0!</v>
      </c>
    </row>
    <row r="1234" spans="1:5" ht="16.5" customHeight="1">
      <c r="A1234" s="153">
        <v>22204</v>
      </c>
      <c r="B1234" s="121" t="s">
        <v>1060</v>
      </c>
      <c r="C1234" s="121"/>
      <c r="D1234" s="105">
        <v>0</v>
      </c>
      <c r="E1234" s="149" t="e">
        <f t="shared" si="23"/>
        <v>#DIV/0!</v>
      </c>
    </row>
    <row r="1235" spans="1:5" ht="16.5" customHeight="1">
      <c r="A1235" s="153">
        <v>2220401</v>
      </c>
      <c r="B1235" s="121" t="s">
        <v>1061</v>
      </c>
      <c r="C1235" s="121"/>
      <c r="D1235" s="105">
        <v>0</v>
      </c>
      <c r="E1235" s="149" t="e">
        <f t="shared" si="23"/>
        <v>#DIV/0!</v>
      </c>
    </row>
    <row r="1236" spans="1:5" ht="16.5" customHeight="1">
      <c r="A1236" s="153">
        <v>2220402</v>
      </c>
      <c r="B1236" s="121" t="s">
        <v>1062</v>
      </c>
      <c r="C1236" s="121"/>
      <c r="D1236" s="105">
        <v>0</v>
      </c>
      <c r="E1236" s="149" t="e">
        <f t="shared" si="23"/>
        <v>#DIV/0!</v>
      </c>
    </row>
    <row r="1237" spans="1:5" ht="16.5" customHeight="1">
      <c r="A1237" s="153">
        <v>2220403</v>
      </c>
      <c r="B1237" s="121" t="s">
        <v>1063</v>
      </c>
      <c r="C1237" s="121"/>
      <c r="D1237" s="105">
        <v>0</v>
      </c>
      <c r="E1237" s="149" t="e">
        <f t="shared" si="23"/>
        <v>#DIV/0!</v>
      </c>
    </row>
    <row r="1238" spans="1:5" ht="16.5" customHeight="1">
      <c r="A1238" s="153">
        <v>2220404</v>
      </c>
      <c r="B1238" s="121" t="s">
        <v>1064</v>
      </c>
      <c r="C1238" s="121"/>
      <c r="D1238" s="105">
        <v>0</v>
      </c>
      <c r="E1238" s="149" t="e">
        <f t="shared" si="23"/>
        <v>#DIV/0!</v>
      </c>
    </row>
    <row r="1239" spans="1:5" ht="16.5" customHeight="1">
      <c r="A1239" s="153">
        <v>2220499</v>
      </c>
      <c r="B1239" s="121" t="s">
        <v>1065</v>
      </c>
      <c r="C1239" s="121"/>
      <c r="D1239" s="105">
        <v>0</v>
      </c>
      <c r="E1239" s="149" t="e">
        <f t="shared" si="23"/>
        <v>#DIV/0!</v>
      </c>
    </row>
    <row r="1240" spans="1:5" ht="16.5" customHeight="1">
      <c r="A1240" s="153">
        <v>22205</v>
      </c>
      <c r="B1240" s="121" t="s">
        <v>1066</v>
      </c>
      <c r="C1240" s="121"/>
      <c r="D1240" s="105">
        <v>0</v>
      </c>
      <c r="E1240" s="149" t="e">
        <f t="shared" si="23"/>
        <v>#DIV/0!</v>
      </c>
    </row>
    <row r="1241" spans="1:5" ht="16.5" customHeight="1">
      <c r="A1241" s="153">
        <v>2220501</v>
      </c>
      <c r="B1241" s="121" t="s">
        <v>1067</v>
      </c>
      <c r="C1241" s="121"/>
      <c r="D1241" s="105">
        <v>0</v>
      </c>
      <c r="E1241" s="149" t="e">
        <f t="shared" si="23"/>
        <v>#DIV/0!</v>
      </c>
    </row>
    <row r="1242" spans="1:5" ht="16.5" customHeight="1">
      <c r="A1242" s="153">
        <v>2220502</v>
      </c>
      <c r="B1242" s="121" t="s">
        <v>1068</v>
      </c>
      <c r="C1242" s="121"/>
      <c r="D1242" s="105">
        <v>0</v>
      </c>
      <c r="E1242" s="149" t="e">
        <f t="shared" si="23"/>
        <v>#DIV/0!</v>
      </c>
    </row>
    <row r="1243" spans="1:5" ht="16.5" customHeight="1">
      <c r="A1243" s="153">
        <v>2220503</v>
      </c>
      <c r="B1243" s="121" t="s">
        <v>1069</v>
      </c>
      <c r="C1243" s="121"/>
      <c r="D1243" s="105">
        <v>0</v>
      </c>
      <c r="E1243" s="149" t="e">
        <f t="shared" si="23"/>
        <v>#DIV/0!</v>
      </c>
    </row>
    <row r="1244" spans="1:5" ht="16.5" customHeight="1">
      <c r="A1244" s="153">
        <v>2220504</v>
      </c>
      <c r="B1244" s="121" t="s">
        <v>1070</v>
      </c>
      <c r="C1244" s="121"/>
      <c r="D1244" s="105">
        <v>0</v>
      </c>
      <c r="E1244" s="149" t="e">
        <f t="shared" si="23"/>
        <v>#DIV/0!</v>
      </c>
    </row>
    <row r="1245" spans="1:5" ht="16.5" customHeight="1">
      <c r="A1245" s="153">
        <v>2220505</v>
      </c>
      <c r="B1245" s="121" t="s">
        <v>1071</v>
      </c>
      <c r="C1245" s="121"/>
      <c r="D1245" s="105">
        <v>0</v>
      </c>
      <c r="E1245" s="149" t="e">
        <f t="shared" si="23"/>
        <v>#DIV/0!</v>
      </c>
    </row>
    <row r="1246" spans="1:5" ht="16.5" customHeight="1">
      <c r="A1246" s="153">
        <v>2220506</v>
      </c>
      <c r="B1246" s="121" t="s">
        <v>1072</v>
      </c>
      <c r="C1246" s="121"/>
      <c r="D1246" s="105">
        <v>0</v>
      </c>
      <c r="E1246" s="149" t="e">
        <f t="shared" si="23"/>
        <v>#DIV/0!</v>
      </c>
    </row>
    <row r="1247" spans="1:5" ht="16.5" customHeight="1">
      <c r="A1247" s="153">
        <v>2220507</v>
      </c>
      <c r="B1247" s="121" t="s">
        <v>1073</v>
      </c>
      <c r="C1247" s="121"/>
      <c r="D1247" s="105">
        <v>0</v>
      </c>
      <c r="E1247" s="149" t="e">
        <f t="shared" si="23"/>
        <v>#DIV/0!</v>
      </c>
    </row>
    <row r="1248" spans="1:5" ht="16.5" customHeight="1">
      <c r="A1248" s="153">
        <v>2220508</v>
      </c>
      <c r="B1248" s="121" t="s">
        <v>1074</v>
      </c>
      <c r="C1248" s="121"/>
      <c r="D1248" s="105">
        <v>0</v>
      </c>
      <c r="E1248" s="149" t="e">
        <f t="shared" si="23"/>
        <v>#DIV/0!</v>
      </c>
    </row>
    <row r="1249" spans="1:5" ht="16.5" customHeight="1">
      <c r="A1249" s="153">
        <v>2220509</v>
      </c>
      <c r="B1249" s="121" t="s">
        <v>1075</v>
      </c>
      <c r="C1249" s="121"/>
      <c r="D1249" s="105">
        <v>0</v>
      </c>
      <c r="E1249" s="149" t="e">
        <f t="shared" si="23"/>
        <v>#DIV/0!</v>
      </c>
    </row>
    <row r="1250" spans="1:5" ht="16.5" customHeight="1">
      <c r="A1250" s="153">
        <v>2220510</v>
      </c>
      <c r="B1250" s="121" t="s">
        <v>1076</v>
      </c>
      <c r="C1250" s="121"/>
      <c r="D1250" s="105">
        <v>0</v>
      </c>
      <c r="E1250" s="149" t="e">
        <f t="shared" si="23"/>
        <v>#DIV/0!</v>
      </c>
    </row>
    <row r="1251" spans="1:5" ht="16.5" customHeight="1">
      <c r="A1251" s="153">
        <v>2220511</v>
      </c>
      <c r="B1251" s="121" t="s">
        <v>1077</v>
      </c>
      <c r="C1251" s="121"/>
      <c r="D1251" s="105">
        <v>0</v>
      </c>
      <c r="E1251" s="149" t="e">
        <f t="shared" si="23"/>
        <v>#DIV/0!</v>
      </c>
    </row>
    <row r="1252" spans="1:5" ht="16.5" customHeight="1">
      <c r="A1252" s="153">
        <v>2220599</v>
      </c>
      <c r="B1252" s="121" t="s">
        <v>1078</v>
      </c>
      <c r="C1252" s="121"/>
      <c r="D1252" s="105">
        <v>0</v>
      </c>
      <c r="E1252" s="149" t="e">
        <f t="shared" si="23"/>
        <v>#DIV/0!</v>
      </c>
    </row>
    <row r="1253" spans="1:5" ht="16.5" customHeight="1">
      <c r="A1253" s="121">
        <v>224</v>
      </c>
      <c r="B1253" s="86" t="s">
        <v>1079</v>
      </c>
      <c r="C1253" s="132">
        <v>6254</v>
      </c>
      <c r="D1253" s="105">
        <v>5434</v>
      </c>
      <c r="E1253" s="149">
        <f t="shared" si="23"/>
        <v>115.09017298490983</v>
      </c>
    </row>
    <row r="1254" spans="1:5" ht="16.5" customHeight="1">
      <c r="A1254" s="121">
        <v>22401</v>
      </c>
      <c r="B1254" s="86" t="s">
        <v>1080</v>
      </c>
      <c r="C1254" s="132">
        <v>2131</v>
      </c>
      <c r="D1254" s="105">
        <v>2100</v>
      </c>
      <c r="E1254" s="149">
        <f t="shared" si="23"/>
        <v>101.47619047619048</v>
      </c>
    </row>
    <row r="1255" spans="1:5" ht="16.5" customHeight="1">
      <c r="A1255" s="121">
        <v>2240101</v>
      </c>
      <c r="B1255" s="121" t="s">
        <v>119</v>
      </c>
      <c r="C1255" s="132">
        <v>1435</v>
      </c>
      <c r="D1255" s="105">
        <v>1350</v>
      </c>
      <c r="E1255" s="149">
        <f t="shared" si="23"/>
        <v>106.29629629629629</v>
      </c>
    </row>
    <row r="1256" spans="1:5" ht="16.5" customHeight="1">
      <c r="A1256" s="121">
        <v>2240102</v>
      </c>
      <c r="B1256" s="121" t="s">
        <v>120</v>
      </c>
      <c r="C1256" s="132">
        <v>0</v>
      </c>
      <c r="D1256" s="105">
        <v>0</v>
      </c>
      <c r="E1256" s="149" t="e">
        <f t="shared" si="23"/>
        <v>#DIV/0!</v>
      </c>
    </row>
    <row r="1257" spans="1:5" ht="16.5" customHeight="1">
      <c r="A1257" s="121">
        <v>2240103</v>
      </c>
      <c r="B1257" s="121" t="s">
        <v>121</v>
      </c>
      <c r="C1257" s="132">
        <v>0</v>
      </c>
      <c r="D1257" s="105">
        <v>0</v>
      </c>
      <c r="E1257" s="149" t="e">
        <f t="shared" si="23"/>
        <v>#DIV/0!</v>
      </c>
    </row>
    <row r="1258" spans="1:5" ht="16.5" customHeight="1">
      <c r="A1258" s="121">
        <v>2240104</v>
      </c>
      <c r="B1258" s="121" t="s">
        <v>1081</v>
      </c>
      <c r="C1258" s="132">
        <v>100</v>
      </c>
      <c r="D1258" s="105">
        <v>0</v>
      </c>
      <c r="E1258" s="149" t="e">
        <f t="shared" si="23"/>
        <v>#DIV/0!</v>
      </c>
    </row>
    <row r="1259" spans="1:5" ht="16.5" customHeight="1">
      <c r="A1259" s="121">
        <v>2240105</v>
      </c>
      <c r="B1259" s="121" t="s">
        <v>1082</v>
      </c>
      <c r="C1259" s="132">
        <v>0</v>
      </c>
      <c r="D1259" s="105">
        <v>0</v>
      </c>
      <c r="E1259" s="149" t="e">
        <f t="shared" si="23"/>
        <v>#DIV/0!</v>
      </c>
    </row>
    <row r="1260" spans="1:5" ht="16.5" customHeight="1">
      <c r="A1260" s="121">
        <v>2240106</v>
      </c>
      <c r="B1260" s="121" t="s">
        <v>1083</v>
      </c>
      <c r="C1260" s="132">
        <v>0</v>
      </c>
      <c r="D1260" s="105">
        <v>0</v>
      </c>
      <c r="E1260" s="149" t="e">
        <f t="shared" si="23"/>
        <v>#DIV/0!</v>
      </c>
    </row>
    <row r="1261" spans="1:5" ht="16.5" customHeight="1">
      <c r="A1261" s="121">
        <v>2240108</v>
      </c>
      <c r="B1261" s="121" t="s">
        <v>1084</v>
      </c>
      <c r="C1261" s="132">
        <v>14</v>
      </c>
      <c r="D1261" s="105">
        <v>355</v>
      </c>
      <c r="E1261" s="149">
        <f t="shared" si="23"/>
        <v>3.943661971830986</v>
      </c>
    </row>
    <row r="1262" spans="1:5" ht="16.5" customHeight="1">
      <c r="A1262" s="121">
        <v>2240109</v>
      </c>
      <c r="B1262" s="121" t="s">
        <v>1085</v>
      </c>
      <c r="C1262" s="132">
        <v>0</v>
      </c>
      <c r="D1262" s="105">
        <v>0</v>
      </c>
      <c r="E1262" s="149" t="e">
        <f t="shared" si="23"/>
        <v>#DIV/0!</v>
      </c>
    </row>
    <row r="1263" spans="1:5" ht="16.5" customHeight="1">
      <c r="A1263" s="121">
        <v>2240150</v>
      </c>
      <c r="B1263" s="121" t="s">
        <v>128</v>
      </c>
      <c r="C1263" s="132">
        <v>19</v>
      </c>
      <c r="D1263" s="105">
        <v>4</v>
      </c>
      <c r="E1263" s="149">
        <f t="shared" si="23"/>
        <v>475</v>
      </c>
    </row>
    <row r="1264" spans="1:5" ht="16.5" customHeight="1">
      <c r="A1264" s="121">
        <v>2240199</v>
      </c>
      <c r="B1264" s="121" t="s">
        <v>1086</v>
      </c>
      <c r="C1264" s="132">
        <v>563</v>
      </c>
      <c r="D1264" s="105">
        <v>391</v>
      </c>
      <c r="E1264" s="149">
        <f t="shared" si="23"/>
        <v>143.98976982097187</v>
      </c>
    </row>
    <row r="1265" spans="1:5" ht="16.5" customHeight="1">
      <c r="A1265" s="121">
        <v>22402</v>
      </c>
      <c r="B1265" s="86" t="s">
        <v>1087</v>
      </c>
      <c r="C1265" s="132">
        <f>SUM(C1266:C1270)</f>
        <v>2752</v>
      </c>
      <c r="D1265" s="105">
        <v>2048</v>
      </c>
      <c r="E1265" s="149">
        <f t="shared" si="23"/>
        <v>134.375</v>
      </c>
    </row>
    <row r="1266" spans="1:5" ht="16.5" customHeight="1">
      <c r="A1266" s="121">
        <v>2240201</v>
      </c>
      <c r="B1266" s="121" t="s">
        <v>119</v>
      </c>
      <c r="C1266" s="132">
        <v>2013</v>
      </c>
      <c r="D1266" s="105">
        <v>92</v>
      </c>
      <c r="E1266" s="149">
        <f t="shared" si="23"/>
        <v>2188.0434782608695</v>
      </c>
    </row>
    <row r="1267" spans="1:5" ht="16.5" customHeight="1">
      <c r="A1267" s="121">
        <v>2240202</v>
      </c>
      <c r="B1267" s="121" t="s">
        <v>120</v>
      </c>
      <c r="C1267" s="132">
        <v>0</v>
      </c>
      <c r="D1267" s="105">
        <v>0</v>
      </c>
      <c r="E1267" s="149" t="e">
        <f t="shared" si="23"/>
        <v>#DIV/0!</v>
      </c>
    </row>
    <row r="1268" spans="1:5" ht="16.5" customHeight="1">
      <c r="A1268" s="121">
        <v>2240203</v>
      </c>
      <c r="B1268" s="121" t="s">
        <v>121</v>
      </c>
      <c r="C1268" s="132">
        <v>0</v>
      </c>
      <c r="D1268" s="105">
        <v>0</v>
      </c>
      <c r="E1268" s="149" t="e">
        <f t="shared" si="23"/>
        <v>#DIV/0!</v>
      </c>
    </row>
    <row r="1269" spans="1:5" ht="16.5" customHeight="1">
      <c r="A1269" s="121">
        <v>2240204</v>
      </c>
      <c r="B1269" s="121" t="s">
        <v>1088</v>
      </c>
      <c r="C1269" s="132">
        <v>30</v>
      </c>
      <c r="D1269" s="105">
        <v>0</v>
      </c>
      <c r="E1269" s="149" t="e">
        <f t="shared" si="23"/>
        <v>#DIV/0!</v>
      </c>
    </row>
    <row r="1270" spans="1:5" ht="16.5" customHeight="1">
      <c r="A1270" s="121">
        <v>2240299</v>
      </c>
      <c r="B1270" s="121" t="s">
        <v>1089</v>
      </c>
      <c r="C1270" s="132">
        <v>709</v>
      </c>
      <c r="D1270" s="105">
        <v>1956</v>
      </c>
      <c r="E1270" s="149">
        <f t="shared" si="23"/>
        <v>36.24744376278118</v>
      </c>
    </row>
    <row r="1271" spans="1:5" ht="16.5" customHeight="1">
      <c r="A1271" s="153">
        <v>22403</v>
      </c>
      <c r="B1271" s="121" t="s">
        <v>1090</v>
      </c>
      <c r="C1271" s="121"/>
      <c r="D1271" s="105">
        <v>0</v>
      </c>
      <c r="E1271" s="149" t="e">
        <f t="shared" si="23"/>
        <v>#DIV/0!</v>
      </c>
    </row>
    <row r="1272" spans="1:5" ht="16.5" customHeight="1">
      <c r="A1272" s="153">
        <v>2240301</v>
      </c>
      <c r="B1272" s="121" t="s">
        <v>119</v>
      </c>
      <c r="C1272" s="121"/>
      <c r="D1272" s="105">
        <v>0</v>
      </c>
      <c r="E1272" s="149" t="e">
        <f t="shared" si="23"/>
        <v>#DIV/0!</v>
      </c>
    </row>
    <row r="1273" spans="1:5" ht="16.5" customHeight="1">
      <c r="A1273" s="153">
        <v>2240302</v>
      </c>
      <c r="B1273" s="121" t="s">
        <v>120</v>
      </c>
      <c r="C1273" s="121"/>
      <c r="D1273" s="105">
        <v>0</v>
      </c>
      <c r="E1273" s="149" t="e">
        <f t="shared" si="23"/>
        <v>#DIV/0!</v>
      </c>
    </row>
    <row r="1274" spans="1:5" ht="16.5" customHeight="1">
      <c r="A1274" s="153">
        <v>2240303</v>
      </c>
      <c r="B1274" s="121" t="s">
        <v>121</v>
      </c>
      <c r="C1274" s="121"/>
      <c r="D1274" s="105">
        <v>0</v>
      </c>
      <c r="E1274" s="149" t="e">
        <f t="shared" si="23"/>
        <v>#DIV/0!</v>
      </c>
    </row>
    <row r="1275" spans="1:5" ht="16.5" customHeight="1">
      <c r="A1275" s="153">
        <v>2240304</v>
      </c>
      <c r="B1275" s="121" t="s">
        <v>1091</v>
      </c>
      <c r="C1275" s="121"/>
      <c r="D1275" s="105">
        <v>0</v>
      </c>
      <c r="E1275" s="149" t="e">
        <f t="shared" si="23"/>
        <v>#DIV/0!</v>
      </c>
    </row>
    <row r="1276" spans="1:5" ht="16.5" customHeight="1">
      <c r="A1276" s="153">
        <v>2240399</v>
      </c>
      <c r="B1276" s="121" t="s">
        <v>1092</v>
      </c>
      <c r="C1276" s="121"/>
      <c r="D1276" s="105">
        <v>0</v>
      </c>
      <c r="E1276" s="149" t="e">
        <f t="shared" si="23"/>
        <v>#DIV/0!</v>
      </c>
    </row>
    <row r="1277" spans="1:5" ht="16.5" customHeight="1">
      <c r="A1277" s="121">
        <v>22404</v>
      </c>
      <c r="B1277" s="86" t="s">
        <v>1093</v>
      </c>
      <c r="C1277" s="132">
        <f>SUM(C1278:C1284)</f>
        <v>671</v>
      </c>
      <c r="D1277" s="105">
        <v>719</v>
      </c>
      <c r="E1277" s="149">
        <f t="shared" si="23"/>
        <v>93.3240611961057</v>
      </c>
    </row>
    <row r="1278" spans="1:5" ht="16.5" customHeight="1">
      <c r="A1278" s="121">
        <v>2240401</v>
      </c>
      <c r="B1278" s="121" t="s">
        <v>119</v>
      </c>
      <c r="C1278" s="132">
        <v>23</v>
      </c>
      <c r="D1278" s="105">
        <v>0</v>
      </c>
      <c r="E1278" s="149" t="e">
        <f t="shared" si="23"/>
        <v>#DIV/0!</v>
      </c>
    </row>
    <row r="1279" spans="1:5" ht="16.5" customHeight="1">
      <c r="A1279" s="121">
        <v>2240402</v>
      </c>
      <c r="B1279" s="121" t="s">
        <v>120</v>
      </c>
      <c r="C1279" s="132">
        <v>0</v>
      </c>
      <c r="D1279" s="105">
        <v>0</v>
      </c>
      <c r="E1279" s="149" t="e">
        <f t="shared" si="23"/>
        <v>#DIV/0!</v>
      </c>
    </row>
    <row r="1280" spans="1:5" ht="16.5" customHeight="1">
      <c r="A1280" s="121">
        <v>2240403</v>
      </c>
      <c r="B1280" s="121" t="s">
        <v>121</v>
      </c>
      <c r="C1280" s="132">
        <v>0</v>
      </c>
      <c r="D1280" s="105">
        <v>0</v>
      </c>
      <c r="E1280" s="149" t="e">
        <f t="shared" si="23"/>
        <v>#DIV/0!</v>
      </c>
    </row>
    <row r="1281" spans="1:5" ht="16.5" customHeight="1">
      <c r="A1281" s="121">
        <v>2240404</v>
      </c>
      <c r="B1281" s="121" t="s">
        <v>1094</v>
      </c>
      <c r="C1281" s="132">
        <v>0</v>
      </c>
      <c r="D1281" s="105">
        <v>0</v>
      </c>
      <c r="E1281" s="149" t="e">
        <f t="shared" si="23"/>
        <v>#DIV/0!</v>
      </c>
    </row>
    <row r="1282" spans="1:5" ht="16.5" customHeight="1">
      <c r="A1282" s="121">
        <v>2240405</v>
      </c>
      <c r="B1282" s="121" t="s">
        <v>1095</v>
      </c>
      <c r="C1282" s="132">
        <v>648</v>
      </c>
      <c r="D1282" s="105">
        <v>614</v>
      </c>
      <c r="E1282" s="149">
        <f t="shared" si="23"/>
        <v>105.53745928338762</v>
      </c>
    </row>
    <row r="1283" spans="1:5" ht="16.5" customHeight="1">
      <c r="A1283" s="121">
        <v>2240450</v>
      </c>
      <c r="B1283" s="121" t="s">
        <v>128</v>
      </c>
      <c r="C1283" s="132">
        <v>0</v>
      </c>
      <c r="D1283" s="105">
        <v>0</v>
      </c>
      <c r="E1283" s="149" t="e">
        <f t="shared" si="23"/>
        <v>#DIV/0!</v>
      </c>
    </row>
    <row r="1284" spans="1:5" ht="16.5" customHeight="1">
      <c r="A1284" s="121">
        <v>2240499</v>
      </c>
      <c r="B1284" s="121" t="s">
        <v>1096</v>
      </c>
      <c r="C1284" s="132">
        <v>0</v>
      </c>
      <c r="D1284" s="105">
        <v>105</v>
      </c>
      <c r="E1284" s="149">
        <f aca="true" t="shared" si="24" ref="E1284:E1319">C1284/D1284*100</f>
        <v>0</v>
      </c>
    </row>
    <row r="1285" spans="1:5" ht="16.5" customHeight="1">
      <c r="A1285" s="121">
        <v>22405</v>
      </c>
      <c r="B1285" s="86" t="s">
        <v>1097</v>
      </c>
      <c r="C1285" s="132">
        <f>SUM(C1286:C1297)</f>
        <v>120</v>
      </c>
      <c r="D1285" s="105">
        <v>97</v>
      </c>
      <c r="E1285" s="149">
        <f t="shared" si="24"/>
        <v>123.71134020618557</v>
      </c>
    </row>
    <row r="1286" spans="1:5" ht="16.5" customHeight="1">
      <c r="A1286" s="121">
        <v>2240501</v>
      </c>
      <c r="B1286" s="121" t="s">
        <v>119</v>
      </c>
      <c r="C1286" s="132">
        <v>101</v>
      </c>
      <c r="D1286" s="105">
        <v>92</v>
      </c>
      <c r="E1286" s="149">
        <f t="shared" si="24"/>
        <v>109.78260869565217</v>
      </c>
    </row>
    <row r="1287" spans="1:5" ht="16.5" customHeight="1">
      <c r="A1287" s="121">
        <v>2240502</v>
      </c>
      <c r="B1287" s="121" t="s">
        <v>120</v>
      </c>
      <c r="C1287" s="132">
        <v>0</v>
      </c>
      <c r="D1287" s="105">
        <v>0</v>
      </c>
      <c r="E1287" s="149" t="e">
        <f t="shared" si="24"/>
        <v>#DIV/0!</v>
      </c>
    </row>
    <row r="1288" spans="1:5" ht="16.5" customHeight="1">
      <c r="A1288" s="121">
        <v>2240503</v>
      </c>
      <c r="B1288" s="121" t="s">
        <v>121</v>
      </c>
      <c r="C1288" s="132">
        <v>0</v>
      </c>
      <c r="D1288" s="105">
        <v>0</v>
      </c>
      <c r="E1288" s="149" t="e">
        <f t="shared" si="24"/>
        <v>#DIV/0!</v>
      </c>
    </row>
    <row r="1289" spans="1:5" ht="16.5" customHeight="1">
      <c r="A1289" s="121">
        <v>2240504</v>
      </c>
      <c r="B1289" s="121" t="s">
        <v>1098</v>
      </c>
      <c r="C1289" s="132">
        <v>19</v>
      </c>
      <c r="D1289" s="105">
        <v>5</v>
      </c>
      <c r="E1289" s="149">
        <f t="shared" si="24"/>
        <v>380</v>
      </c>
    </row>
    <row r="1290" spans="1:5" ht="16.5" customHeight="1">
      <c r="A1290" s="121">
        <v>2240505</v>
      </c>
      <c r="B1290" s="121" t="s">
        <v>1099</v>
      </c>
      <c r="C1290" s="132">
        <v>0</v>
      </c>
      <c r="D1290" s="105">
        <v>0</v>
      </c>
      <c r="E1290" s="149" t="e">
        <f t="shared" si="24"/>
        <v>#DIV/0!</v>
      </c>
    </row>
    <row r="1291" spans="1:5" ht="16.5" customHeight="1">
      <c r="A1291" s="121">
        <v>2240506</v>
      </c>
      <c r="B1291" s="121" t="s">
        <v>1100</v>
      </c>
      <c r="C1291" s="132">
        <v>0</v>
      </c>
      <c r="D1291" s="105">
        <v>0</v>
      </c>
      <c r="E1291" s="149" t="e">
        <f t="shared" si="24"/>
        <v>#DIV/0!</v>
      </c>
    </row>
    <row r="1292" spans="1:5" ht="16.5" customHeight="1">
      <c r="A1292" s="121">
        <v>2240507</v>
      </c>
      <c r="B1292" s="121" t="s">
        <v>1101</v>
      </c>
      <c r="C1292" s="132">
        <v>0</v>
      </c>
      <c r="D1292" s="105">
        <v>0</v>
      </c>
      <c r="E1292" s="149" t="e">
        <f t="shared" si="24"/>
        <v>#DIV/0!</v>
      </c>
    </row>
    <row r="1293" spans="1:5" ht="16.5" customHeight="1">
      <c r="A1293" s="121">
        <v>2240508</v>
      </c>
      <c r="B1293" s="121" t="s">
        <v>1102</v>
      </c>
      <c r="C1293" s="132">
        <v>0</v>
      </c>
      <c r="D1293" s="105">
        <v>0</v>
      </c>
      <c r="E1293" s="149" t="e">
        <f t="shared" si="24"/>
        <v>#DIV/0!</v>
      </c>
    </row>
    <row r="1294" spans="1:5" ht="16.5" customHeight="1">
      <c r="A1294" s="121">
        <v>2240509</v>
      </c>
      <c r="B1294" s="121" t="s">
        <v>1103</v>
      </c>
      <c r="C1294" s="132">
        <v>0</v>
      </c>
      <c r="D1294" s="105">
        <v>0</v>
      </c>
      <c r="E1294" s="149" t="e">
        <f t="shared" si="24"/>
        <v>#DIV/0!</v>
      </c>
    </row>
    <row r="1295" spans="1:5" ht="16.5" customHeight="1">
      <c r="A1295" s="121">
        <v>2240510</v>
      </c>
      <c r="B1295" s="121" t="s">
        <v>1104</v>
      </c>
      <c r="C1295" s="132">
        <v>0</v>
      </c>
      <c r="D1295" s="105">
        <v>0</v>
      </c>
      <c r="E1295" s="149" t="e">
        <f t="shared" si="24"/>
        <v>#DIV/0!</v>
      </c>
    </row>
    <row r="1296" spans="1:5" ht="16.5" customHeight="1">
      <c r="A1296" s="121">
        <v>2240550</v>
      </c>
      <c r="B1296" s="121" t="s">
        <v>1105</v>
      </c>
      <c r="C1296" s="132">
        <v>0</v>
      </c>
      <c r="D1296" s="105">
        <v>0</v>
      </c>
      <c r="E1296" s="149" t="e">
        <f t="shared" si="24"/>
        <v>#DIV/0!</v>
      </c>
    </row>
    <row r="1297" spans="1:5" ht="16.5" customHeight="1">
      <c r="A1297" s="121">
        <v>2240599</v>
      </c>
      <c r="B1297" s="121" t="s">
        <v>1106</v>
      </c>
      <c r="C1297" s="132">
        <v>0</v>
      </c>
      <c r="D1297" s="105">
        <v>0</v>
      </c>
      <c r="E1297" s="149" t="e">
        <f t="shared" si="24"/>
        <v>#DIV/0!</v>
      </c>
    </row>
    <row r="1298" spans="1:5" ht="16.5" customHeight="1">
      <c r="A1298" s="121">
        <v>22406</v>
      </c>
      <c r="B1298" s="86" t="s">
        <v>1107</v>
      </c>
      <c r="C1298" s="132">
        <f>SUM(C1299:C1301)</f>
        <v>280</v>
      </c>
      <c r="D1298" s="105">
        <v>470</v>
      </c>
      <c r="E1298" s="149">
        <f t="shared" si="24"/>
        <v>59.57446808510638</v>
      </c>
    </row>
    <row r="1299" spans="1:5" ht="16.5" customHeight="1">
      <c r="A1299" s="121">
        <v>2240601</v>
      </c>
      <c r="B1299" s="121" t="s">
        <v>1108</v>
      </c>
      <c r="C1299" s="132">
        <v>230</v>
      </c>
      <c r="D1299" s="105">
        <v>470</v>
      </c>
      <c r="E1299" s="149">
        <f t="shared" si="24"/>
        <v>48.93617021276596</v>
      </c>
    </row>
    <row r="1300" spans="1:5" ht="16.5" customHeight="1">
      <c r="A1300" s="121">
        <v>2240602</v>
      </c>
      <c r="B1300" s="121" t="s">
        <v>1109</v>
      </c>
      <c r="C1300" s="132">
        <v>0</v>
      </c>
      <c r="D1300" s="105">
        <v>0</v>
      </c>
      <c r="E1300" s="149" t="e">
        <f t="shared" si="24"/>
        <v>#DIV/0!</v>
      </c>
    </row>
    <row r="1301" spans="1:5" ht="16.5" customHeight="1">
      <c r="A1301" s="121">
        <v>2240699</v>
      </c>
      <c r="B1301" s="121" t="s">
        <v>1110</v>
      </c>
      <c r="C1301" s="132">
        <v>50</v>
      </c>
      <c r="D1301" s="105">
        <v>0</v>
      </c>
      <c r="E1301" s="149" t="e">
        <f t="shared" si="24"/>
        <v>#DIV/0!</v>
      </c>
    </row>
    <row r="1302" spans="1:5" ht="16.5" customHeight="1">
      <c r="A1302" s="121">
        <v>22407</v>
      </c>
      <c r="B1302" s="86" t="s">
        <v>1111</v>
      </c>
      <c r="C1302" s="150">
        <f>SUM(C1303:C1305)</f>
        <v>20</v>
      </c>
      <c r="D1302" s="105">
        <v>0</v>
      </c>
      <c r="E1302" s="149" t="e">
        <f t="shared" si="24"/>
        <v>#DIV/0!</v>
      </c>
    </row>
    <row r="1303" spans="1:5" ht="16.5" customHeight="1">
      <c r="A1303" s="121">
        <v>2240703</v>
      </c>
      <c r="B1303" s="121" t="s">
        <v>1112</v>
      </c>
      <c r="C1303" s="132">
        <v>20</v>
      </c>
      <c r="D1303" s="105">
        <v>0</v>
      </c>
      <c r="E1303" s="149" t="e">
        <f t="shared" si="24"/>
        <v>#DIV/0!</v>
      </c>
    </row>
    <row r="1304" spans="1:5" ht="16.5" customHeight="1">
      <c r="A1304" s="121">
        <v>2240704</v>
      </c>
      <c r="B1304" s="121" t="s">
        <v>1113</v>
      </c>
      <c r="C1304" s="132">
        <v>0</v>
      </c>
      <c r="D1304" s="105">
        <v>0</v>
      </c>
      <c r="E1304" s="149" t="e">
        <f t="shared" si="24"/>
        <v>#DIV/0!</v>
      </c>
    </row>
    <row r="1305" spans="1:5" ht="16.5" customHeight="1">
      <c r="A1305" s="121">
        <v>2240799</v>
      </c>
      <c r="B1305" s="121" t="s">
        <v>1114</v>
      </c>
      <c r="C1305" s="132">
        <v>0</v>
      </c>
      <c r="D1305" s="105">
        <v>0</v>
      </c>
      <c r="E1305" s="149" t="e">
        <f t="shared" si="24"/>
        <v>#DIV/0!</v>
      </c>
    </row>
    <row r="1306" spans="1:5" ht="16.5" customHeight="1">
      <c r="A1306" s="121">
        <v>22499</v>
      </c>
      <c r="B1306" s="86" t="s">
        <v>1115</v>
      </c>
      <c r="C1306" s="132">
        <f aca="true" t="shared" si="25" ref="C1306:C1309">C1307</f>
        <v>280</v>
      </c>
      <c r="D1306" s="105">
        <v>0</v>
      </c>
      <c r="E1306" s="149" t="e">
        <f t="shared" si="24"/>
        <v>#DIV/0!</v>
      </c>
    </row>
    <row r="1307" spans="1:5" ht="16.5" customHeight="1">
      <c r="A1307" s="121">
        <v>2249999</v>
      </c>
      <c r="B1307" s="121" t="s">
        <v>1116</v>
      </c>
      <c r="C1307" s="132">
        <v>280</v>
      </c>
      <c r="D1307" s="105">
        <v>0</v>
      </c>
      <c r="E1307" s="149" t="e">
        <f t="shared" si="24"/>
        <v>#DIV/0!</v>
      </c>
    </row>
    <row r="1308" spans="1:5" ht="16.5" customHeight="1">
      <c r="A1308" s="121">
        <v>229</v>
      </c>
      <c r="B1308" s="86" t="s">
        <v>1117</v>
      </c>
      <c r="C1308" s="132">
        <f t="shared" si="25"/>
        <v>3218</v>
      </c>
      <c r="D1308" s="105">
        <v>1770</v>
      </c>
      <c r="E1308" s="149">
        <f t="shared" si="24"/>
        <v>181.80790960451978</v>
      </c>
    </row>
    <row r="1309" spans="1:5" ht="16.5" customHeight="1">
      <c r="A1309" s="121">
        <v>22999</v>
      </c>
      <c r="B1309" s="86" t="s">
        <v>1118</v>
      </c>
      <c r="C1309" s="132">
        <f t="shared" si="25"/>
        <v>3218</v>
      </c>
      <c r="D1309" s="105">
        <v>1770</v>
      </c>
      <c r="E1309" s="149">
        <f t="shared" si="24"/>
        <v>181.80790960451978</v>
      </c>
    </row>
    <row r="1310" spans="1:5" ht="16.5" customHeight="1">
      <c r="A1310" s="121">
        <v>2299999</v>
      </c>
      <c r="B1310" s="121" t="s">
        <v>1119</v>
      </c>
      <c r="C1310" s="132">
        <v>3218</v>
      </c>
      <c r="D1310" s="105">
        <v>1770</v>
      </c>
      <c r="E1310" s="149">
        <f t="shared" si="24"/>
        <v>181.80790960451978</v>
      </c>
    </row>
    <row r="1311" spans="1:5" ht="16.5" customHeight="1">
      <c r="A1311" s="153">
        <v>232</v>
      </c>
      <c r="B1311" s="121" t="s">
        <v>1120</v>
      </c>
      <c r="C1311" s="132">
        <v>23977</v>
      </c>
      <c r="D1311" s="105">
        <v>23962</v>
      </c>
      <c r="E1311" s="149">
        <f t="shared" si="24"/>
        <v>100.06259911526583</v>
      </c>
    </row>
    <row r="1312" spans="1:5" ht="16.5" customHeight="1">
      <c r="A1312" s="121">
        <v>23203</v>
      </c>
      <c r="B1312" s="86" t="s">
        <v>1121</v>
      </c>
      <c r="C1312" s="132">
        <f>SUM(C1313:C1316)</f>
        <v>23977</v>
      </c>
      <c r="D1312" s="105">
        <v>23962</v>
      </c>
      <c r="E1312" s="149">
        <f t="shared" si="24"/>
        <v>100.06259911526583</v>
      </c>
    </row>
    <row r="1313" spans="1:5" ht="16.5" customHeight="1">
      <c r="A1313" s="121">
        <v>2320301</v>
      </c>
      <c r="B1313" s="121" t="s">
        <v>1122</v>
      </c>
      <c r="C1313" s="132">
        <v>23867</v>
      </c>
      <c r="D1313" s="105">
        <v>23918</v>
      </c>
      <c r="E1313" s="149">
        <f t="shared" si="24"/>
        <v>99.78677146918639</v>
      </c>
    </row>
    <row r="1314" spans="1:5" ht="16.5" customHeight="1">
      <c r="A1314" s="121">
        <v>2320302</v>
      </c>
      <c r="B1314" s="121" t="s">
        <v>1123</v>
      </c>
      <c r="C1314" s="132">
        <v>0</v>
      </c>
      <c r="D1314" s="105">
        <v>44</v>
      </c>
      <c r="E1314" s="149">
        <f t="shared" si="24"/>
        <v>0</v>
      </c>
    </row>
    <row r="1315" spans="1:5" ht="16.5" customHeight="1">
      <c r="A1315" s="121">
        <v>2320303</v>
      </c>
      <c r="B1315" s="121" t="s">
        <v>1124</v>
      </c>
      <c r="C1315" s="132">
        <v>0</v>
      </c>
      <c r="D1315" s="105">
        <v>0</v>
      </c>
      <c r="E1315" s="149" t="e">
        <f t="shared" si="24"/>
        <v>#DIV/0!</v>
      </c>
    </row>
    <row r="1316" spans="1:5" ht="16.5" customHeight="1">
      <c r="A1316" s="121">
        <v>2320399</v>
      </c>
      <c r="B1316" s="121" t="s">
        <v>1125</v>
      </c>
      <c r="C1316" s="132">
        <v>110</v>
      </c>
      <c r="D1316" s="105">
        <v>0</v>
      </c>
      <c r="E1316" s="149" t="e">
        <f t="shared" si="24"/>
        <v>#DIV/0!</v>
      </c>
    </row>
    <row r="1317" spans="1:5" ht="16.5" customHeight="1">
      <c r="A1317" s="153">
        <v>233</v>
      </c>
      <c r="B1317" s="121" t="s">
        <v>1177</v>
      </c>
      <c r="C1317" s="121"/>
      <c r="D1317" s="105">
        <v>0</v>
      </c>
      <c r="E1317" s="149" t="e">
        <f t="shared" si="24"/>
        <v>#DIV/0!</v>
      </c>
    </row>
    <row r="1318" spans="1:5" ht="16.5" customHeight="1">
      <c r="A1318" s="153">
        <v>23303</v>
      </c>
      <c r="B1318" s="121" t="s">
        <v>1178</v>
      </c>
      <c r="C1318" s="121"/>
      <c r="D1318" s="105">
        <v>0</v>
      </c>
      <c r="E1318" s="149" t="e">
        <f t="shared" si="24"/>
        <v>#DIV/0!</v>
      </c>
    </row>
    <row r="1319" spans="1:5" ht="14.25">
      <c r="A1319" s="154"/>
      <c r="B1319" s="86" t="s">
        <v>111</v>
      </c>
      <c r="C1319" s="86">
        <v>1025646</v>
      </c>
      <c r="D1319" s="131">
        <v>842706</v>
      </c>
      <c r="E1319" s="149">
        <f t="shared" si="24"/>
        <v>121.70863859993877</v>
      </c>
    </row>
  </sheetData>
  <sheetProtection/>
  <autoFilter ref="A4:E1319"/>
  <mergeCells count="2">
    <mergeCell ref="B2:E2"/>
    <mergeCell ref="B3:E3"/>
  </mergeCells>
  <printOptions horizontalCentered="1"/>
  <pageMargins left="0.30972222222222223" right="0.30972222222222223" top="0.38958333333333334" bottom="0.38958333333333334" header="0.2" footer="0.2"/>
  <pageSetup firstPageNumber="1" useFirstPageNumber="1" horizontalDpi="600" verticalDpi="600" orientation="portrait" pageOrder="overThenDown" paperSize="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c:creator>
  <cp:keywords/>
  <dc:description/>
  <cp:lastModifiedBy>戴文俊 null</cp:lastModifiedBy>
  <cp:lastPrinted>2019-08-27T02:15:32Z</cp:lastPrinted>
  <dcterms:created xsi:type="dcterms:W3CDTF">1996-12-17T01:32:42Z</dcterms:created>
  <dcterms:modified xsi:type="dcterms:W3CDTF">2023-10-17T08:16:20Z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EB7D7E54BE56403C89FA2E4B0AC7099D</vt:lpwstr>
  </property>
</Properties>
</file>