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880" windowHeight="11100" activeTab="1"/>
  </bookViews>
  <sheets>
    <sheet name="2018年城镇棚户区改造基层表（一）" sheetId="12" r:id="rId1"/>
    <sheet name="2018年城镇棚户区改造基层表（二）" sheetId="14" r:id="rId2"/>
  </sheets>
  <definedNames>
    <definedName name="_xlnm.Print_Titles" localSheetId="1">'2018年城镇棚户区改造基层表（二）'!$4:$4</definedName>
    <definedName name="_xlnm.Print_Titles" localSheetId="0">'2018年城镇棚户区改造基层表（一）'!#REF!</definedName>
  </definedNames>
  <calcPr calcId="125725"/>
</workbook>
</file>

<file path=xl/calcChain.xml><?xml version="1.0" encoding="utf-8"?>
<calcChain xmlns="http://schemas.openxmlformats.org/spreadsheetml/2006/main">
  <c r="D6" i="12"/>
  <c r="D5" s="1"/>
  <c r="G76" i="14" l="1"/>
  <c r="G71"/>
  <c r="G63"/>
  <c r="G61"/>
  <c r="F61"/>
  <c r="G40"/>
  <c r="G27"/>
  <c r="G22"/>
  <c r="G15"/>
  <c r="G14" l="1"/>
  <c r="G9"/>
  <c r="G6" s="1"/>
  <c r="G7"/>
  <c r="G11"/>
  <c r="H86"/>
  <c r="H85"/>
  <c r="H84"/>
  <c r="H83"/>
  <c r="H82"/>
  <c r="H81"/>
  <c r="H80"/>
  <c r="H79"/>
  <c r="H78"/>
  <c r="H77"/>
  <c r="F76"/>
  <c r="H76" s="1"/>
  <c r="H75"/>
  <c r="H74"/>
  <c r="H73"/>
  <c r="H72"/>
  <c r="F71"/>
  <c r="H71" s="1"/>
  <c r="H70"/>
  <c r="H69"/>
  <c r="H68"/>
  <c r="H67"/>
  <c r="H66"/>
  <c r="H65"/>
  <c r="H64"/>
  <c r="F63"/>
  <c r="H63" s="1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F40"/>
  <c r="H40" s="1"/>
  <c r="H39"/>
  <c r="H38"/>
  <c r="H37"/>
  <c r="H36"/>
  <c r="H35"/>
  <c r="H34"/>
  <c r="H33"/>
  <c r="H32"/>
  <c r="H31"/>
  <c r="H30"/>
  <c r="H29"/>
  <c r="H28"/>
  <c r="F27"/>
  <c r="H27" s="1"/>
  <c r="H26"/>
  <c r="H25"/>
  <c r="H24"/>
  <c r="H23"/>
  <c r="F22"/>
  <c r="H22" s="1"/>
  <c r="H21"/>
  <c r="H20"/>
  <c r="H19"/>
  <c r="H18"/>
  <c r="H17"/>
  <c r="H16"/>
  <c r="F15"/>
  <c r="H15" s="1"/>
  <c r="F14"/>
  <c r="H13"/>
  <c r="H12"/>
  <c r="F11"/>
  <c r="H11" s="1"/>
  <c r="H10"/>
  <c r="H9"/>
  <c r="H8"/>
  <c r="H7"/>
  <c r="F6"/>
  <c r="G5" l="1"/>
  <c r="H14"/>
  <c r="H6"/>
  <c r="F5"/>
  <c r="H5" l="1"/>
</calcChain>
</file>

<file path=xl/sharedStrings.xml><?xml version="1.0" encoding="utf-8"?>
<sst xmlns="http://schemas.openxmlformats.org/spreadsheetml/2006/main" count="250" uniqueCount="195">
  <si>
    <t>附件1</t>
  </si>
  <si>
    <t>重点民生实事项目基层表（一）</t>
  </si>
  <si>
    <t xml:space="preserve"> </t>
  </si>
  <si>
    <t>市本级及辖区</t>
  </si>
  <si>
    <t>市本级</t>
  </si>
  <si>
    <t>邵阳市</t>
  </si>
  <si>
    <t>大祥区</t>
  </si>
  <si>
    <t>双清区</t>
  </si>
  <si>
    <t>北塔区</t>
  </si>
  <si>
    <t>邵东县</t>
  </si>
  <si>
    <t>新邵县</t>
  </si>
  <si>
    <t>邵阳县</t>
  </si>
  <si>
    <t>隆回县</t>
  </si>
  <si>
    <t>洞口县</t>
  </si>
  <si>
    <t>绥宁县</t>
  </si>
  <si>
    <t>新宁县</t>
  </si>
  <si>
    <t>城步县</t>
  </si>
  <si>
    <t>武冈市</t>
  </si>
  <si>
    <t>附件2</t>
  </si>
  <si>
    <t>重点民生实事项目基层表（二）</t>
  </si>
  <si>
    <t>序号</t>
  </si>
  <si>
    <t>项目名称</t>
  </si>
  <si>
    <t>项目地点</t>
  </si>
  <si>
    <t>联系人</t>
  </si>
  <si>
    <t>联系方式</t>
  </si>
  <si>
    <t>完成率</t>
  </si>
  <si>
    <t>市直小计</t>
  </si>
  <si>
    <t>宝庆水泥厂棚户区改造项目</t>
  </si>
  <si>
    <t>宝庆水泥厂</t>
  </si>
  <si>
    <t>陈军辉</t>
  </si>
  <si>
    <t>资农平房区及周边片区</t>
  </si>
  <si>
    <t>长塘社区</t>
  </si>
  <si>
    <t>资枣片区棚户区改造</t>
  </si>
  <si>
    <t>东至北塔路、西至宝江路、南至小区道路、北至龙山路</t>
  </si>
  <si>
    <t>南山路片区棚户区改造</t>
  </si>
  <si>
    <t>东至北塔路、西至宝江路、南至龙源路、北至南山路</t>
  </si>
  <si>
    <t>九县小计</t>
  </si>
  <si>
    <t>土桥片区棚户区改造</t>
  </si>
  <si>
    <t>酿溪镇</t>
  </si>
  <si>
    <t>新邵县酿溪镇棚户区改造</t>
  </si>
  <si>
    <t>新邵县新田铺棚户区改造</t>
  </si>
  <si>
    <t>新田铺镇</t>
  </si>
  <si>
    <t>新邵县龙溪铺棚户区改造</t>
  </si>
  <si>
    <t>龙溪铺镇</t>
  </si>
  <si>
    <t>新邵县巨口铺棚户区改造</t>
  </si>
  <si>
    <t>巨口铺镇</t>
  </si>
  <si>
    <t>新邵县寸石镇棚户区改造</t>
  </si>
  <si>
    <t>寸石镇</t>
  </si>
  <si>
    <t>邵阳县工业商业企业改制服务办公室下属单位（塑料厂）棚户区改造项目</t>
  </si>
  <si>
    <t>塘渡口镇河西街牛轭塘：东至桂竹山社区，南至社区马路，西至玛钢件厂，北至牛轭塘水渠</t>
  </si>
  <si>
    <t>邵阳县工业商业企业改制服务办公室下属单位（玛钢件厂）棚户区改造项目</t>
  </si>
  <si>
    <t>塘渡口镇河西街牛轭塘：东至马路，西至河边坟山，南至田垅，北至塑料厂</t>
  </si>
  <si>
    <t>邵阳县工业商业企业改制服务办公室下属单位（工具六分厂）棚户区改造项目</t>
  </si>
  <si>
    <t>黄亭市镇骑龙街：东至骑龙街马路
，西至邓造强房屋，南至邓光荣房屋，北至后山坡围墙</t>
  </si>
  <si>
    <t>邵阳县原农机局棚户区改造项目</t>
  </si>
  <si>
    <t>塘渡口镇白虎街：东至炸药仓库，南至白虎街街道，西至县公路局，北至县塘中</t>
  </si>
  <si>
    <t>横江棚户区改造</t>
  </si>
  <si>
    <t>桃洪镇横江社区（原横江村3个联组）</t>
  </si>
  <si>
    <t>金门棚户区改造</t>
  </si>
  <si>
    <t>火车站周边（大花村、金门村、南塘村）</t>
  </si>
  <si>
    <t>工业集中区棚户区改造</t>
  </si>
  <si>
    <t>桃洪镇工业园</t>
  </si>
  <si>
    <t>城东棚户区改造</t>
  </si>
  <si>
    <t>桃洪镇白里、江湾及十四社区等</t>
  </si>
  <si>
    <t>老庵堂棚户区改造</t>
  </si>
  <si>
    <t>桃洪镇桃花社区</t>
  </si>
  <si>
    <t>周旺棚户区改造</t>
  </si>
  <si>
    <t>周旺镇文昌街</t>
  </si>
  <si>
    <t>六都寨棚户区改造</t>
  </si>
  <si>
    <t>六都寨镇新建、新民、二、三、五居委会及洪江村</t>
  </si>
  <si>
    <t>金石桥棚户区改造</t>
  </si>
  <si>
    <t>金石桥镇金南、金桥等居委会</t>
  </si>
  <si>
    <t>横板桥棚户区改造</t>
  </si>
  <si>
    <t>横板桥居委会、杨楼村、立志村</t>
  </si>
  <si>
    <t>滩头棚户区改造</t>
  </si>
  <si>
    <t>果胜路</t>
  </si>
  <si>
    <t>小沙江棚户区改造</t>
  </si>
  <si>
    <t>小沙江镇小沙江居委会</t>
  </si>
  <si>
    <t>司门前棚户区改造</t>
  </si>
  <si>
    <t>司门前镇兴隆居委会</t>
  </si>
  <si>
    <t>黄桥正山二期棚户区改造</t>
  </si>
  <si>
    <t>洞口县黄桥镇，东起建新街，西至文化路，南接老街，北至市场路</t>
  </si>
  <si>
    <t>黄桥建新小区棚户区改造</t>
  </si>
  <si>
    <t>洞口县黄桥镇，北起卫生路，南至车站路，东接振兴路，西至南岳路</t>
  </si>
  <si>
    <t>洞口和平社区棚户区改造二期</t>
  </si>
  <si>
    <t>洞口县和平社区东至回龙洲，西至洞口三桥，南至凤凰路，北临平溪江</t>
  </si>
  <si>
    <t>2018年工业园安置房项目</t>
  </si>
  <si>
    <t>洞口经济开发区田家工业区，东临经开支路，南临经开大道，西临机场路，北临石桥支路</t>
  </si>
  <si>
    <t>江口大道四期棚改安置房项目</t>
  </si>
  <si>
    <t>北靠发电站，东临林有材良田，西临林有材良田，南临林有材良田</t>
  </si>
  <si>
    <t>洞口县企业养老保险站棚户区改造</t>
  </si>
  <si>
    <t>北临桔城路，南抵平溪北路，西临砚龙路，东临洞口县种子公司</t>
  </si>
  <si>
    <t>洞口县种子公司棚户区改造（二期）</t>
  </si>
  <si>
    <t>洞口县文昌街道太平街东至县优农中心，南至沿江北路，西至劳动局，北至太平路</t>
  </si>
  <si>
    <t>洞口县原种场棚户区改造（二期）</t>
  </si>
  <si>
    <t>洞口文昌社区蔡锷中路，东抵新平村一组，南抵平溪江 ，西抵县农机服务公司，北抵新帝豪小区</t>
  </si>
  <si>
    <t>洞口县石江造纸厂棚户区改造项目</t>
  </si>
  <si>
    <t>东抵石黄路综合大楼，南抵石江河堤，西抵余本松开发区，北抵石江王家大院</t>
  </si>
  <si>
    <t>洞口县国营园艺场棚户区改造</t>
  </si>
  <si>
    <t>洞口县文昌社区黄牛坳园场七队东抵县垃圾填埋场公路，南抵青山桔园，西抵桔园，北抵向南国桔园。四队东抵姜付富桔园，南抵刘美文桔园，西抵沪昆高速200米，北抵尹冬得桔园</t>
  </si>
  <si>
    <t>洞口县南泥园艺场棚户区改造三区</t>
  </si>
  <si>
    <t>洞口县高沙镇农蔬村高黄路旁，东抵农蔬村水塘，西抵邵阳市粒粒爽米厂，南抵农蔬村水塘，北抵农蔬村水塘和高黄路</t>
  </si>
  <si>
    <t>黄桥新村路棚户区改扩翻建项目</t>
  </si>
  <si>
    <t>洞口县黄桥镇</t>
  </si>
  <si>
    <t>江口320国道棚户区改扩翻建项目</t>
  </si>
  <si>
    <t>洞口县江口镇</t>
  </si>
  <si>
    <t>花园镇沿江大道棚户区改扩翻建项目</t>
  </si>
  <si>
    <t>洞口县花园镇</t>
  </si>
  <si>
    <t>石江工业街、无线电厂、原木材检查站棚户区改扩翻建项目</t>
  </si>
  <si>
    <t>洞口县石江镇</t>
  </si>
  <si>
    <t>杨林镇杨林社区棚户区改扩翻建项目</t>
  </si>
  <si>
    <t>洞口县杨林镇</t>
  </si>
  <si>
    <t>山门镇南岳街棚户区改扩翻建项目</t>
  </si>
  <si>
    <t>洞口县山门镇南岳街</t>
  </si>
  <si>
    <t>山门镇山水路棚户区改扩翻建项目</t>
  </si>
  <si>
    <t>洞口县山门镇山水路</t>
  </si>
  <si>
    <t>高沙镇高沙村棚户区改扩翻建项目</t>
  </si>
  <si>
    <t>高沙镇高沙村</t>
  </si>
  <si>
    <t>醪田镇梅田社区棚户区改扩翻建项目</t>
  </si>
  <si>
    <t>洞口县醪田镇</t>
  </si>
  <si>
    <t>绥宁县长铺镇三期棚户区改造项目</t>
  </si>
  <si>
    <t>绥宁县长铺镇</t>
  </si>
  <si>
    <t>黄龙老街棚户区改造</t>
  </si>
  <si>
    <t>靖位老街棚户区改造</t>
  </si>
  <si>
    <t xml:space="preserve">  靖位老街上至枧头庙，下至肖家湾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</si>
  <si>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高桥老街棚户区改造</t>
  </si>
  <si>
    <t>高桥老老街上至老学校口子，下至老供销社</t>
  </si>
  <si>
    <t>丰田老街棚户区改造</t>
  </si>
  <si>
    <t>丰田政府所在地周边</t>
  </si>
  <si>
    <t>崀山老街棚户区改造</t>
  </si>
  <si>
    <t>崀笏、窑市老街</t>
  </si>
  <si>
    <t>黄金街棚户区改造</t>
  </si>
  <si>
    <t>黄金乡政府周边</t>
  </si>
  <si>
    <t>马头桥棚户区改造</t>
  </si>
  <si>
    <t>马头桥社区和炉山</t>
  </si>
  <si>
    <t>城步县东海社区棚户区改造项目</t>
  </si>
  <si>
    <t>儒林镇城南路：地块1：东至财政局、南至巫水河边、西至儒林大道、北至城南路、地块2：东至皮家、南至希望小学、西至城东路、北至东门街路</t>
  </si>
  <si>
    <t>城步县新田社区棚户区改造二期项目</t>
  </si>
  <si>
    <t>儒林镇儒林大道：地块1：东至农商行宿舍、南至肉食水产公司南向围墙、西至南山大道、北至农机公司、地块2：东至儒林大道、南至中心路、西至南山大道、北至儒林商业中心、地块3：东至菜园路、南至中心路、西至儒林大道、北至土产公司北边围墙、地块4：东至城东路、南至粮食局办公楼、西至南山大道、北至红旗路</t>
  </si>
  <si>
    <t>城步县西岩镇一居委会棚户区改造项目</t>
  </si>
  <si>
    <t>西岩镇一居委：东至镇人民政府、南至镇法庭广场、西至镇卫生院、北至观仓岭</t>
  </si>
  <si>
    <t>丹口镇棚户区改造项目</t>
  </si>
  <si>
    <t>丹口镇：东至丹口至平林公路、南至丹口中学、西至冲口庙、北至丹口至羊石公路</t>
  </si>
  <si>
    <t>武冈市辕门口城中村棚户区改造二期项目</t>
  </si>
  <si>
    <t>资南村、城南村、古山村、落子铺村</t>
  </si>
  <si>
    <t>武冈市法相岩城中村棚户区改造二期项目</t>
  </si>
  <si>
    <t>玉龙社区、洞庭村、南塔村、兴隆村、紫甸村、春光村、红星村、长安村</t>
  </si>
  <si>
    <t>武冈市水西门城中村棚户区改造项目</t>
  </si>
  <si>
    <t>新光村、富田村</t>
  </si>
  <si>
    <t>古城新区城中村棚户区改造项目</t>
  </si>
  <si>
    <t>革新村</t>
  </si>
  <si>
    <t>武冈市迎春亭城中村棚户区改造项目</t>
  </si>
  <si>
    <t>同保村、七里村、金明村</t>
  </si>
  <si>
    <t>武冈市水云社区棚户区改造项目</t>
  </si>
  <si>
    <t>水云社区</t>
  </si>
  <si>
    <t>湾头桥镇棚户区改造二期项目</t>
  </si>
  <si>
    <t>湾头桥居委会</t>
  </si>
  <si>
    <t>双牌镇棚户区改造二期项目</t>
  </si>
  <si>
    <t>双牌社区、栗山社区、清和社区</t>
  </si>
  <si>
    <t>大甸镇棚户区改造二期项目</t>
  </si>
  <si>
    <t>大甸居委会</t>
  </si>
  <si>
    <t>邓家铺镇棚户区改造二期项目</t>
  </si>
  <si>
    <t>邓家铺居委会</t>
  </si>
  <si>
    <t>黄斌</t>
  </si>
  <si>
    <t>童松柏</t>
  </si>
  <si>
    <t>黎雄文</t>
  </si>
  <si>
    <t>徐新国</t>
  </si>
  <si>
    <t>刘海舫</t>
  </si>
  <si>
    <t>彭建军</t>
  </si>
  <si>
    <t>周述芬</t>
  </si>
  <si>
    <t>雷汉江</t>
  </si>
  <si>
    <t>邓星满</t>
  </si>
  <si>
    <t>刘玉</t>
  </si>
  <si>
    <t>尹显清</t>
  </si>
  <si>
    <t>谢扬坚</t>
  </si>
  <si>
    <t>蒲凯</t>
  </si>
  <si>
    <t>周萍</t>
  </si>
  <si>
    <t>付军</t>
  </si>
  <si>
    <t>李成河</t>
  </si>
  <si>
    <t>曾建华</t>
  </si>
  <si>
    <t>黄忠义</t>
    <phoneticPr fontId="5" type="noConversion"/>
  </si>
  <si>
    <t>郭耀忠</t>
    <phoneticPr fontId="5" type="noConversion"/>
  </si>
  <si>
    <t>罗钰琳</t>
  </si>
  <si>
    <t>何琪</t>
  </si>
  <si>
    <t>龙会平</t>
  </si>
  <si>
    <t>姜淑君</t>
  </si>
  <si>
    <t>唐圣玉</t>
  </si>
  <si>
    <t>李辉</t>
  </si>
  <si>
    <t>黎武</t>
  </si>
  <si>
    <t>改造户数</t>
    <phoneticPr fontId="5" type="noConversion"/>
  </si>
  <si>
    <t>项目名称：城镇棚户区改造   填报单位（公章）：邵阳市房产局   单位负责人（签章）：            2018年6月20日</t>
    <phoneticPr fontId="5" type="noConversion"/>
  </si>
  <si>
    <t>完成（进展）情况</t>
    <phoneticPr fontId="5" type="noConversion"/>
  </si>
  <si>
    <t>项目名称：城镇棚户区改造    填报单位（公章）：邵阳市房产局     单位负责人（签章）：                   2018 年 6 月 20日   单位：户（套）</t>
    <phoneticPr fontId="5" type="noConversion"/>
  </si>
  <si>
    <t>累计完成数（进展情况）（户/套）</t>
    <phoneticPr fontId="5" type="noConversion"/>
  </si>
  <si>
    <t>计划完成数（户/套）</t>
    <phoneticPr fontId="5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</si>
</sst>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_);[Red]\(0\)"/>
  </numFmts>
  <fonts count="23">
    <font>
      <sz val="12"/>
      <name val="宋体"/>
      <charset val="134"/>
    </font>
    <font>
      <sz val="14"/>
      <name val="黑体"/>
      <family val="3"/>
      <charset val="134"/>
    </font>
    <font>
      <sz val="12"/>
      <name val="黑体"/>
      <family val="3"/>
      <charset val="134"/>
    </font>
    <font>
      <sz val="20"/>
      <name val="方正小标宋简体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22"/>
      <name val="方正小标宋简体"/>
      <charset val="134"/>
    </font>
    <font>
      <sz val="11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8"/>
      <name val="Tahoma"/>
      <family val="2"/>
    </font>
    <font>
      <sz val="11"/>
      <color indexed="17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Times New Roman"/>
      <family val="1"/>
    </font>
    <font>
      <sz val="10"/>
      <name val="Helv"/>
    </font>
    <font>
      <sz val="11"/>
      <color theme="1"/>
      <name val="Tahoma"/>
      <family val="2"/>
    </font>
    <font>
      <sz val="12"/>
      <name val="宋体"/>
      <family val="3"/>
      <charset val="134"/>
    </font>
    <font>
      <sz val="11"/>
      <name val="方正小标宋简体"/>
      <charset val="134"/>
    </font>
    <font>
      <sz val="10"/>
      <name val="方正小标宋简体"/>
      <charset val="134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4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39"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3" fillId="0" borderId="0">
      <alignment vertical="center"/>
    </xf>
    <xf numFmtId="0" fontId="1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7" fillId="0" borderId="0"/>
    <xf numFmtId="0" fontId="17" fillId="0" borderId="0">
      <alignment vertical="center"/>
    </xf>
    <xf numFmtId="0" fontId="11" fillId="0" borderId="0"/>
    <xf numFmtId="0" fontId="15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7" fillId="0" borderId="0"/>
    <xf numFmtId="0" fontId="1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4" fillId="0" borderId="0"/>
    <xf numFmtId="0" fontId="13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 applyProtection="0"/>
    <xf numFmtId="0" fontId="9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6" fillId="0" borderId="0"/>
    <xf numFmtId="0" fontId="9" fillId="0" borderId="0">
      <alignment vertical="center"/>
    </xf>
    <xf numFmtId="0" fontId="17" fillId="0" borderId="0" applyProtection="0">
      <alignment vertical="center"/>
    </xf>
    <xf numFmtId="0" fontId="9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0" applyProtection="0"/>
    <xf numFmtId="0" fontId="17" fillId="0" borderId="0"/>
    <xf numFmtId="0" fontId="9" fillId="0" borderId="0">
      <alignment vertical="center"/>
    </xf>
    <xf numFmtId="0" fontId="9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/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 applyProtection="0"/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9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0"/>
    <xf numFmtId="0" fontId="1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 applyProtection="0"/>
    <xf numFmtId="0" fontId="17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4" fillId="0" borderId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0" borderId="0" applyProtection="0">
      <alignment vertical="center"/>
    </xf>
    <xf numFmtId="0" fontId="14" fillId="0" borderId="0"/>
    <xf numFmtId="0" fontId="17" fillId="0" borderId="0"/>
    <xf numFmtId="0" fontId="17" fillId="0" borderId="0"/>
  </cellStyleXfs>
  <cellXfs count="71">
    <xf numFmtId="0" fontId="0" fillId="0" borderId="0" xfId="0">
      <alignment vertical="center"/>
    </xf>
    <xf numFmtId="0" fontId="0" fillId="0" borderId="0" xfId="130" applyFont="1" applyFill="1" applyAlignment="1">
      <alignment horizontal="center" vertical="center" wrapText="1"/>
    </xf>
    <xf numFmtId="176" fontId="0" fillId="0" borderId="0" xfId="130" applyNumberFormat="1" applyFont="1" applyFill="1" applyAlignment="1">
      <alignment horizontal="center" vertical="center" wrapText="1"/>
    </xf>
    <xf numFmtId="10" fontId="0" fillId="0" borderId="0" xfId="130" applyNumberFormat="1" applyFont="1" applyFill="1"/>
    <xf numFmtId="0" fontId="0" fillId="0" borderId="0" xfId="130" applyFont="1" applyFill="1"/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 wrapText="1"/>
    </xf>
    <xf numFmtId="0" fontId="4" fillId="0" borderId="1" xfId="131" applyFont="1" applyFill="1" applyBorder="1" applyAlignment="1">
      <alignment horizontal="center" vertical="center" wrapText="1"/>
    </xf>
    <xf numFmtId="176" fontId="4" fillId="0" borderId="1" xfId="131" applyNumberFormat="1" applyFont="1" applyFill="1" applyBorder="1" applyAlignment="1">
      <alignment horizontal="center" vertical="center" wrapText="1"/>
    </xf>
    <xf numFmtId="10" fontId="4" fillId="0" borderId="1" xfId="131" applyNumberFormat="1" applyFont="1" applyFill="1" applyBorder="1" applyAlignment="1">
      <alignment horizontal="center" vertical="center" wrapText="1"/>
    </xf>
    <xf numFmtId="10" fontId="4" fillId="0" borderId="1" xfId="130" applyNumberFormat="1" applyFont="1" applyFill="1" applyBorder="1" applyAlignment="1">
      <alignment horizontal="center" vertical="center"/>
    </xf>
    <xf numFmtId="10" fontId="5" fillId="0" borderId="1" xfId="130" applyNumberFormat="1" applyFont="1" applyFill="1" applyBorder="1" applyAlignment="1">
      <alignment horizontal="center" vertical="center"/>
    </xf>
    <xf numFmtId="0" fontId="5" fillId="0" borderId="1" xfId="131" applyFont="1" applyFill="1" applyBorder="1" applyAlignment="1">
      <alignment horizontal="center" vertical="center" wrapText="1"/>
    </xf>
    <xf numFmtId="176" fontId="5" fillId="0" borderId="1" xfId="13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7" fontId="5" fillId="0" borderId="1" xfId="131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130" applyFont="1" applyFill="1" applyBorder="1" applyAlignment="1">
      <alignment horizontal="center" vertical="center" wrapText="1"/>
    </xf>
    <xf numFmtId="176" fontId="5" fillId="0" borderId="1" xfId="130" applyNumberFormat="1" applyFont="1" applyFill="1" applyBorder="1" applyAlignment="1">
      <alignment horizontal="center" vertical="center" wrapText="1"/>
    </xf>
    <xf numFmtId="177" fontId="4" fillId="0" borderId="1" xfId="131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 wrapText="1"/>
    </xf>
    <xf numFmtId="0" fontId="5" fillId="0" borderId="1" xfId="107" applyNumberFormat="1" applyFont="1" applyFill="1" applyBorder="1" applyAlignment="1">
      <alignment horizontal="center" vertical="center" wrapText="1"/>
    </xf>
    <xf numFmtId="0" fontId="5" fillId="0" borderId="1" xfId="113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130" applyFont="1" applyFill="1" applyBorder="1" applyAlignment="1">
      <alignment horizontal="center" vertical="center" wrapText="1"/>
    </xf>
    <xf numFmtId="176" fontId="4" fillId="2" borderId="1" xfId="131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7" fillId="0" borderId="0" xfId="130" applyFont="1" applyFill="1" applyBorder="1" applyAlignment="1">
      <alignment horizontal="center" vertical="center" wrapText="1"/>
    </xf>
    <xf numFmtId="0" fontId="0" fillId="0" borderId="0" xfId="130" applyFont="1" applyFill="1" applyAlignment="1">
      <alignment horizontal="center"/>
    </xf>
    <xf numFmtId="0" fontId="0" fillId="0" borderId="0" xfId="130" applyFont="1" applyFill="1" applyBorder="1"/>
    <xf numFmtId="0" fontId="6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131" applyFont="1" applyFill="1" applyBorder="1" applyAlignment="1">
      <alignment horizontal="center" vertical="center" wrapText="1"/>
    </xf>
    <xf numFmtId="0" fontId="4" fillId="0" borderId="1" xfId="13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131" applyFont="1" applyFill="1" applyBorder="1" applyAlignment="1">
      <alignment horizontal="center" vertical="center" wrapText="1"/>
    </xf>
    <xf numFmtId="10" fontId="4" fillId="2" borderId="1" xfId="130" applyNumberFormat="1" applyFont="1" applyFill="1" applyBorder="1" applyAlignment="1">
      <alignment horizontal="center" vertical="center"/>
    </xf>
    <xf numFmtId="0" fontId="4" fillId="0" borderId="1" xfId="131" applyFont="1" applyFill="1" applyBorder="1" applyAlignment="1">
      <alignment horizontal="center" vertical="center" wrapText="1"/>
    </xf>
    <xf numFmtId="0" fontId="7" fillId="0" borderId="1" xfId="130" applyFont="1" applyFill="1" applyBorder="1" applyAlignment="1">
      <alignment horizontal="center" vertical="center" wrapText="1"/>
    </xf>
    <xf numFmtId="0" fontId="17" fillId="0" borderId="1" xfId="13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1" fillId="0" borderId="0" xfId="130" applyFont="1" applyFill="1" applyAlignment="1">
      <alignment horizontal="left" vertical="center" wrapText="1"/>
    </xf>
    <xf numFmtId="0" fontId="8" fillId="0" borderId="0" xfId="0" applyNumberFormat="1" applyFont="1" applyFill="1" applyAlignment="1">
      <alignment horizontal="center" vertical="center" wrapText="1"/>
    </xf>
    <xf numFmtId="0" fontId="19" fillId="0" borderId="0" xfId="0" applyNumberFormat="1" applyFont="1" applyFill="1" applyAlignment="1">
      <alignment horizontal="left" vertical="center" wrapText="1"/>
    </xf>
    <xf numFmtId="0" fontId="18" fillId="0" borderId="0" xfId="0" applyNumberFormat="1" applyFont="1" applyFill="1" applyAlignment="1">
      <alignment horizontal="left" vertical="center" wrapText="1"/>
    </xf>
    <xf numFmtId="0" fontId="18" fillId="0" borderId="0" xfId="0" applyNumberFormat="1" applyFont="1" applyFill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4" fillId="2" borderId="1" xfId="13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17" fillId="0" borderId="2" xfId="13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131" applyFont="1" applyFill="1" applyBorder="1" applyAlignment="1">
      <alignment horizontal="center" vertical="center" wrapText="1"/>
    </xf>
    <xf numFmtId="0" fontId="4" fillId="0" borderId="1" xfId="131" applyFont="1" applyFill="1" applyBorder="1" applyAlignment="1">
      <alignment horizontal="center" vertical="center" wrapText="1"/>
    </xf>
    <xf numFmtId="0" fontId="4" fillId="0" borderId="1" xfId="13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39">
    <cellStyle name=" 1" xfId="24"/>
    <cellStyle name="_ET_STYLE_NoName_00_" xfId="14"/>
    <cellStyle name="差_2016年计划项目申报表（报市政府定稿）" xfId="1"/>
    <cellStyle name="差_2016年计划项目申报表（报市政府定稿）_株洲市2016年计划申报1-5表（报省厅12.21）" xfId="10"/>
    <cellStyle name="差_株洲市2016年城镇保障性安居工程计划表汇总11.19" xfId="26"/>
    <cellStyle name="差_株洲市2016年城镇保障性安居工程计划表汇总11.19_株洲市2016年计划申报1-5表（报省厅12.21）" xfId="18"/>
    <cellStyle name="常规" xfId="0" builtinId="0"/>
    <cellStyle name="常规 10" xfId="20"/>
    <cellStyle name="常规 10 2" xfId="23"/>
    <cellStyle name="常规 10 2 2" xfId="27"/>
    <cellStyle name="常规 10 2 2 2 2 2" xfId="29"/>
    <cellStyle name="常规 10 2 5" xfId="138"/>
    <cellStyle name="常规 10 2 5 2" xfId="137"/>
    <cellStyle name="常规 10 5 2" xfId="11"/>
    <cellStyle name="常规 11" xfId="30"/>
    <cellStyle name="常规 11 2" xfId="31"/>
    <cellStyle name="常规 11 2 2" xfId="6"/>
    <cellStyle name="常规 11 2 3 2 2" xfId="19"/>
    <cellStyle name="常规 12" xfId="15"/>
    <cellStyle name="常规 12 2" xfId="32"/>
    <cellStyle name="常规 13" xfId="33"/>
    <cellStyle name="常规 13 2" xfId="34"/>
    <cellStyle name="常规 13 2 2" xfId="35"/>
    <cellStyle name="常规 13 2 3" xfId="37"/>
    <cellStyle name="常规 13 2 4" xfId="39"/>
    <cellStyle name="常规 13 2 8" xfId="44"/>
    <cellStyle name="常规 13 4" xfId="46"/>
    <cellStyle name="常规 14" xfId="47"/>
    <cellStyle name="常规 14 2" xfId="48"/>
    <cellStyle name="常规 15" xfId="50"/>
    <cellStyle name="常规 15 2" xfId="52"/>
    <cellStyle name="常规 15 4 2" xfId="4"/>
    <cellStyle name="常规 16" xfId="54"/>
    <cellStyle name="常规 16 2" xfId="21"/>
    <cellStyle name="常规 17" xfId="56"/>
    <cellStyle name="常规 17 2" xfId="40"/>
    <cellStyle name="常规 17 3" xfId="58"/>
    <cellStyle name="常规 18" xfId="59"/>
    <cellStyle name="常规 18 2" xfId="61"/>
    <cellStyle name="常规 19" xfId="63"/>
    <cellStyle name="常规 19 2" xfId="65"/>
    <cellStyle name="常规 2" xfId="67"/>
    <cellStyle name="常规 2 13" xfId="68"/>
    <cellStyle name="常规 2 2" xfId="69"/>
    <cellStyle name="常规 2 2 2" xfId="70"/>
    <cellStyle name="常规 2 2 2 2 2" xfId="72"/>
    <cellStyle name="常规 2 2 2 3" xfId="74"/>
    <cellStyle name="常规 2 4" xfId="75"/>
    <cellStyle name="常规 2 6" xfId="76"/>
    <cellStyle name="常规 2 7" xfId="28"/>
    <cellStyle name="常规 2_城市棚户区改造项目申报表_1" xfId="78"/>
    <cellStyle name="常规 20" xfId="51"/>
    <cellStyle name="常规 20 2" xfId="53"/>
    <cellStyle name="常规 21" xfId="55"/>
    <cellStyle name="常规 21 2" xfId="22"/>
    <cellStyle name="常规 22" xfId="57"/>
    <cellStyle name="常规 22 2" xfId="41"/>
    <cellStyle name="常规 23" xfId="60"/>
    <cellStyle name="常规 23 2" xfId="62"/>
    <cellStyle name="常规 24" xfId="64"/>
    <cellStyle name="常规 24 2" xfId="66"/>
    <cellStyle name="常规 25" xfId="79"/>
    <cellStyle name="常规 25 2" xfId="81"/>
    <cellStyle name="常规 26" xfId="16"/>
    <cellStyle name="常规 26 2" xfId="8"/>
    <cellStyle name="常规 27 2" xfId="83"/>
    <cellStyle name="常规 28" xfId="85"/>
    <cellStyle name="常规 28 2" xfId="87"/>
    <cellStyle name="常规 29 2" xfId="89"/>
    <cellStyle name="常规 3" xfId="90"/>
    <cellStyle name="常规 3 2" xfId="91"/>
    <cellStyle name="常规 3 2 2" xfId="92"/>
    <cellStyle name="常规 30" xfId="80"/>
    <cellStyle name="常规 30 2" xfId="82"/>
    <cellStyle name="常规 31" xfId="17"/>
    <cellStyle name="常规 31 2" xfId="7"/>
    <cellStyle name="常规 32" xfId="135"/>
    <cellStyle name="常规 32 2" xfId="84"/>
    <cellStyle name="常规 33" xfId="86"/>
    <cellStyle name="常规 33 2" xfId="88"/>
    <cellStyle name="常规 33 3" xfId="93"/>
    <cellStyle name="常规 33 3 2" xfId="94"/>
    <cellStyle name="常规 34" xfId="95"/>
    <cellStyle name="常规 35" xfId="96"/>
    <cellStyle name="常规 35 2" xfId="98"/>
    <cellStyle name="常规 35 4" xfId="99"/>
    <cellStyle name="常规 35 8" xfId="9"/>
    <cellStyle name="常规 36" xfId="100"/>
    <cellStyle name="常规 36 2 2" xfId="102"/>
    <cellStyle name="常规 37" xfId="71"/>
    <cellStyle name="常规 37 2 2" xfId="73"/>
    <cellStyle name="常规 38" xfId="103"/>
    <cellStyle name="常规 38 2" xfId="104"/>
    <cellStyle name="常规 38 2 2" xfId="105"/>
    <cellStyle name="常规 38 2 2 2" xfId="106"/>
    <cellStyle name="常规 39" xfId="3"/>
    <cellStyle name="常规 4" xfId="107"/>
    <cellStyle name="常规 4 2" xfId="108"/>
    <cellStyle name="常规 4 2 2" xfId="109"/>
    <cellStyle name="常规 4 3" xfId="110"/>
    <cellStyle name="常规 40" xfId="97"/>
    <cellStyle name="常规 41" xfId="101"/>
    <cellStyle name="常规 41 2" xfId="111"/>
    <cellStyle name="常规 42 2" xfId="112"/>
    <cellStyle name="常规 44" xfId="2"/>
    <cellStyle name="常规 49" xfId="38"/>
    <cellStyle name="常规 5" xfId="113"/>
    <cellStyle name="常规 5 2" xfId="13"/>
    <cellStyle name="常规 5 4" xfId="114"/>
    <cellStyle name="常规 5_2018年城镇棚户区改造总项目表（表三）" xfId="115"/>
    <cellStyle name="常规 50" xfId="116"/>
    <cellStyle name="常规 51" xfId="117"/>
    <cellStyle name="常规 52" xfId="118"/>
    <cellStyle name="常规 53" xfId="36"/>
    <cellStyle name="常规 55" xfId="42"/>
    <cellStyle name="常规 57" xfId="119"/>
    <cellStyle name="常规 57 15" xfId="5"/>
    <cellStyle name="常规 59" xfId="45"/>
    <cellStyle name="常规 6" xfId="12"/>
    <cellStyle name="常规 6 2" xfId="120"/>
    <cellStyle name="常规 6 4" xfId="121"/>
    <cellStyle name="常规 6_2017棚改计划项目表" xfId="77"/>
    <cellStyle name="常规 60" xfId="43"/>
    <cellStyle name="常规 7" xfId="122"/>
    <cellStyle name="常规 7 15" xfId="25"/>
    <cellStyle name="常规 7 4" xfId="123"/>
    <cellStyle name="常规 74" xfId="124"/>
    <cellStyle name="常规 75" xfId="125"/>
    <cellStyle name="常规 77" xfId="126"/>
    <cellStyle name="常规 8" xfId="127"/>
    <cellStyle name="常规 9" xfId="128"/>
    <cellStyle name="常规 9 4" xfId="129"/>
    <cellStyle name="常规_2016年城镇保障性安居工程建设计划任务分解表" xfId="130"/>
    <cellStyle name="常规_Sheet1" xfId="131"/>
    <cellStyle name="好_2016年计划项目申报表（报市政府定稿）" xfId="49"/>
    <cellStyle name="好_2016年计划项目申报表（报市政府定稿）_株洲市2016年计划申报1-5表（报省厅12.21）" xfId="132"/>
    <cellStyle name="好_株洲市2016年城镇保障性安居工程计划表汇总11.19" xfId="133"/>
    <cellStyle name="好_株洲市2016年城镇保障性安居工程计划表汇总11.19_株洲市2016年计划申报1-5表（报省厅12.21）" xfId="134"/>
    <cellStyle name="样式 1" xfId="136"/>
  </cellStyles>
  <dxfs count="0"/>
  <tableStyles count="0" defaultTableStyle="TableStyleMedium2" defaultPivotStyle="PivotStyleLight16"/>
  <colors>
    <mruColors>
      <color rgb="FFFFFFFF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9"/>
  <sheetViews>
    <sheetView workbookViewId="0">
      <pane ySplit="4" topLeftCell="A5" activePane="bottomLeft" state="frozen"/>
      <selection pane="bottomLeft" activeCell="H12" sqref="H12"/>
    </sheetView>
  </sheetViews>
  <sheetFormatPr defaultColWidth="9" defaultRowHeight="14.25"/>
  <cols>
    <col min="1" max="1" width="4.875" style="5" customWidth="1"/>
    <col min="2" max="2" width="14.125" style="1" customWidth="1"/>
    <col min="3" max="3" width="25.75" style="1" customWidth="1"/>
    <col min="4" max="4" width="43.625" style="39" customWidth="1"/>
    <col min="5" max="226" width="9" style="4"/>
    <col min="227" max="256" width="9" style="5"/>
  </cols>
  <sheetData>
    <row r="1" spans="1:226" ht="24.75" customHeight="1">
      <c r="A1" s="54" t="s">
        <v>0</v>
      </c>
      <c r="B1" s="54"/>
      <c r="C1" s="54"/>
    </row>
    <row r="2" spans="1:226" s="37" customFormat="1" ht="30" customHeight="1">
      <c r="A2" s="55" t="s">
        <v>1</v>
      </c>
      <c r="B2" s="55"/>
      <c r="C2" s="55"/>
      <c r="D2" s="55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  <c r="HN2" s="40"/>
      <c r="HO2" s="40"/>
      <c r="HP2" s="40"/>
      <c r="HQ2" s="40"/>
      <c r="HR2" s="40"/>
    </row>
    <row r="3" spans="1:226" s="37" customFormat="1" ht="38.25" customHeight="1">
      <c r="A3" s="56" t="s">
        <v>190</v>
      </c>
      <c r="B3" s="57"/>
      <c r="C3" s="57"/>
      <c r="D3" s="58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40"/>
      <c r="FE3" s="40"/>
      <c r="FF3" s="40"/>
      <c r="FG3" s="40"/>
      <c r="FH3" s="40"/>
      <c r="FI3" s="40"/>
      <c r="FJ3" s="40"/>
      <c r="FK3" s="40"/>
      <c r="FL3" s="40"/>
      <c r="FM3" s="40"/>
      <c r="FN3" s="40"/>
      <c r="FO3" s="40"/>
      <c r="FP3" s="40"/>
      <c r="FQ3" s="40"/>
      <c r="FR3" s="40"/>
      <c r="FS3" s="40"/>
      <c r="FT3" s="40"/>
      <c r="FU3" s="40"/>
      <c r="FV3" s="40"/>
      <c r="FW3" s="40"/>
      <c r="FX3" s="40"/>
      <c r="FY3" s="40"/>
      <c r="FZ3" s="40"/>
      <c r="GA3" s="40"/>
      <c r="GB3" s="40"/>
      <c r="GC3" s="40"/>
      <c r="GD3" s="40"/>
      <c r="GE3" s="40"/>
      <c r="GF3" s="40"/>
      <c r="GG3" s="40"/>
      <c r="GH3" s="40"/>
      <c r="GI3" s="40"/>
      <c r="GJ3" s="40"/>
      <c r="GK3" s="40"/>
      <c r="GL3" s="40"/>
      <c r="GM3" s="40"/>
      <c r="GN3" s="40"/>
      <c r="GO3" s="40"/>
      <c r="GP3" s="40"/>
      <c r="GQ3" s="40"/>
      <c r="GR3" s="40"/>
      <c r="GS3" s="40"/>
      <c r="GT3" s="40"/>
      <c r="GU3" s="40"/>
      <c r="GV3" s="40"/>
      <c r="GW3" s="40"/>
      <c r="GX3" s="40"/>
      <c r="GY3" s="40"/>
      <c r="GZ3" s="40"/>
      <c r="HA3" s="40"/>
      <c r="HB3" s="40"/>
      <c r="HC3" s="40"/>
      <c r="HD3" s="40"/>
      <c r="HE3" s="40"/>
      <c r="HF3" s="40"/>
      <c r="HG3" s="40"/>
      <c r="HH3" s="40"/>
      <c r="HI3" s="40"/>
      <c r="HJ3" s="40"/>
      <c r="HK3" s="40"/>
      <c r="HL3" s="40"/>
      <c r="HM3" s="40"/>
      <c r="HN3" s="40"/>
      <c r="HO3" s="40"/>
      <c r="HP3" s="40"/>
      <c r="HQ3" s="40"/>
      <c r="HR3" s="40"/>
    </row>
    <row r="4" spans="1:226" s="38" customFormat="1" ht="30" customHeight="1">
      <c r="A4" s="59" t="s">
        <v>2</v>
      </c>
      <c r="B4" s="59"/>
      <c r="C4" s="53" t="s">
        <v>194</v>
      </c>
      <c r="D4" s="53" t="s">
        <v>193</v>
      </c>
      <c r="E4" s="41"/>
      <c r="F4" s="41"/>
      <c r="G4" s="41"/>
      <c r="H4" s="41"/>
      <c r="I4" s="41"/>
      <c r="J4" s="41"/>
    </row>
    <row r="5" spans="1:226" ht="26.25" customHeight="1">
      <c r="A5" s="60" t="s">
        <v>5</v>
      </c>
      <c r="B5" s="60"/>
      <c r="C5" s="49">
        <v>22553</v>
      </c>
      <c r="D5" s="49">
        <f>D6+D11+D12+D13+D14+D15+D16+D17+D18+D19</f>
        <v>14212</v>
      </c>
    </row>
    <row r="6" spans="1:226" ht="26.25" customHeight="1">
      <c r="A6" s="61" t="s">
        <v>3</v>
      </c>
      <c r="B6" s="61"/>
      <c r="C6" s="50">
        <v>3712</v>
      </c>
      <c r="D6" s="50">
        <f>D7+D8+D9+D10</f>
        <v>2313</v>
      </c>
    </row>
    <row r="7" spans="1:226" ht="26.25" customHeight="1">
      <c r="A7" s="51">
        <v>1</v>
      </c>
      <c r="B7" s="52" t="s">
        <v>4</v>
      </c>
      <c r="C7" s="50">
        <v>207</v>
      </c>
      <c r="D7" s="50">
        <v>207</v>
      </c>
    </row>
    <row r="8" spans="1:226" ht="26.25" customHeight="1">
      <c r="A8" s="51">
        <v>2</v>
      </c>
      <c r="B8" s="52" t="s">
        <v>6</v>
      </c>
      <c r="C8" s="50">
        <v>0</v>
      </c>
      <c r="D8" s="50">
        <v>0</v>
      </c>
    </row>
    <row r="9" spans="1:226" ht="26.25" customHeight="1">
      <c r="A9" s="51">
        <v>3</v>
      </c>
      <c r="B9" s="52" t="s">
        <v>7</v>
      </c>
      <c r="C9" s="50">
        <v>1484</v>
      </c>
      <c r="D9" s="50">
        <v>892</v>
      </c>
    </row>
    <row r="10" spans="1:226" ht="26.25" customHeight="1">
      <c r="A10" s="51">
        <v>4</v>
      </c>
      <c r="B10" s="52" t="s">
        <v>8</v>
      </c>
      <c r="C10" s="50">
        <v>2021</v>
      </c>
      <c r="D10" s="50">
        <v>1214</v>
      </c>
    </row>
    <row r="11" spans="1:226" ht="26.25" customHeight="1">
      <c r="A11" s="61" t="s">
        <v>9</v>
      </c>
      <c r="B11" s="61"/>
      <c r="C11" s="50">
        <v>0</v>
      </c>
      <c r="D11" s="50">
        <v>0</v>
      </c>
    </row>
    <row r="12" spans="1:226" ht="26.25" customHeight="1">
      <c r="A12" s="61" t="s">
        <v>10</v>
      </c>
      <c r="B12" s="61"/>
      <c r="C12" s="50">
        <v>3967</v>
      </c>
      <c r="D12" s="50">
        <v>2415</v>
      </c>
    </row>
    <row r="13" spans="1:226" ht="26.25" customHeight="1">
      <c r="A13" s="61" t="s">
        <v>11</v>
      </c>
      <c r="B13" s="61"/>
      <c r="C13" s="50">
        <v>489</v>
      </c>
      <c r="D13" s="50">
        <v>304</v>
      </c>
    </row>
    <row r="14" spans="1:226" ht="26.25" customHeight="1">
      <c r="A14" s="61" t="s">
        <v>12</v>
      </c>
      <c r="B14" s="61"/>
      <c r="C14" s="50">
        <v>4908</v>
      </c>
      <c r="D14" s="50">
        <v>3193</v>
      </c>
    </row>
    <row r="15" spans="1:226" ht="26.25" customHeight="1">
      <c r="A15" s="61" t="s">
        <v>13</v>
      </c>
      <c r="B15" s="61"/>
      <c r="C15" s="50">
        <v>4590</v>
      </c>
      <c r="D15" s="50">
        <v>2871</v>
      </c>
    </row>
    <row r="16" spans="1:226" ht="26.25" customHeight="1">
      <c r="A16" s="61" t="s">
        <v>14</v>
      </c>
      <c r="B16" s="61"/>
      <c r="C16" s="50">
        <v>500</v>
      </c>
      <c r="D16" s="50">
        <v>302</v>
      </c>
    </row>
    <row r="17" spans="1:4" ht="26.25" customHeight="1">
      <c r="A17" s="61" t="s">
        <v>15</v>
      </c>
      <c r="B17" s="61"/>
      <c r="C17" s="50">
        <v>1107</v>
      </c>
      <c r="D17" s="50">
        <v>674</v>
      </c>
    </row>
    <row r="18" spans="1:4" ht="26.25" customHeight="1">
      <c r="A18" s="61" t="s">
        <v>16</v>
      </c>
      <c r="B18" s="61"/>
      <c r="C18" s="50">
        <v>1060</v>
      </c>
      <c r="D18" s="50">
        <v>658</v>
      </c>
    </row>
    <row r="19" spans="1:4" ht="26.25" customHeight="1">
      <c r="A19" s="61" t="s">
        <v>17</v>
      </c>
      <c r="B19" s="61"/>
      <c r="C19" s="50">
        <v>2220</v>
      </c>
      <c r="D19" s="50">
        <v>1482</v>
      </c>
    </row>
  </sheetData>
  <mergeCells count="15">
    <mergeCell ref="A15:B15"/>
    <mergeCell ref="A16:B16"/>
    <mergeCell ref="A17:B17"/>
    <mergeCell ref="A18:B18"/>
    <mergeCell ref="A19:B19"/>
    <mergeCell ref="A6:B6"/>
    <mergeCell ref="A11:B11"/>
    <mergeCell ref="A12:B12"/>
    <mergeCell ref="A13:B13"/>
    <mergeCell ref="A14:B14"/>
    <mergeCell ref="A1:C1"/>
    <mergeCell ref="A2:D2"/>
    <mergeCell ref="A3:D3"/>
    <mergeCell ref="A4:B4"/>
    <mergeCell ref="A5:B5"/>
  </mergeCells>
  <phoneticPr fontId="5" type="noConversion"/>
  <printOptions horizontalCentered="1"/>
  <pageMargins left="0.23622047244094491" right="0.23622047244094491" top="0.6692913385826772" bottom="0.51181102362204722" header="0.70866141732283472" footer="0.39370078740157483"/>
  <pageSetup paperSize="9" scale="90" firstPageNumber="4" orientation="portrait" useFirstPageNumber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V86"/>
  <sheetViews>
    <sheetView tabSelected="1" workbookViewId="0">
      <pane ySplit="4" topLeftCell="A5" activePane="bottomLeft" state="frozen"/>
      <selection pane="bottomLeft" activeCell="G77" sqref="G77:G86"/>
    </sheetView>
  </sheetViews>
  <sheetFormatPr defaultColWidth="9" defaultRowHeight="14.25"/>
  <cols>
    <col min="1" max="1" width="6" style="1" customWidth="1"/>
    <col min="2" max="2" width="27.75" style="1" customWidth="1"/>
    <col min="3" max="3" width="37.25" style="1" customWidth="1"/>
    <col min="4" max="4" width="11.625" style="1" customWidth="1"/>
    <col min="5" max="5" width="12.75" style="1" customWidth="1"/>
    <col min="6" max="6" width="11.25" style="1" customWidth="1"/>
    <col min="7" max="7" width="18.125" style="2" customWidth="1"/>
    <col min="8" max="8" width="12.625" style="3"/>
    <col min="9" max="227" width="9" style="4"/>
    <col min="228" max="256" width="9" style="5"/>
  </cols>
  <sheetData>
    <row r="1" spans="1:8" ht="26.25" customHeight="1">
      <c r="A1" s="63" t="s">
        <v>18</v>
      </c>
      <c r="B1" s="64"/>
      <c r="C1" s="6"/>
      <c r="D1" s="6"/>
      <c r="E1" s="6"/>
      <c r="F1" s="6"/>
      <c r="G1" s="7"/>
    </row>
    <row r="2" spans="1:8" ht="39" customHeight="1">
      <c r="A2" s="67" t="s">
        <v>19</v>
      </c>
      <c r="B2" s="67"/>
      <c r="C2" s="67"/>
      <c r="D2" s="67"/>
      <c r="E2" s="67"/>
      <c r="F2" s="67"/>
      <c r="G2" s="67"/>
      <c r="H2" s="67"/>
    </row>
    <row r="3" spans="1:8" ht="27" customHeight="1">
      <c r="A3" s="65" t="s">
        <v>192</v>
      </c>
      <c r="B3" s="65"/>
      <c r="C3" s="65"/>
      <c r="D3" s="65"/>
      <c r="E3" s="65"/>
      <c r="F3" s="65"/>
      <c r="G3" s="65"/>
      <c r="H3" s="65"/>
    </row>
    <row r="4" spans="1:8" ht="24" customHeight="1">
      <c r="A4" s="8" t="s">
        <v>20</v>
      </c>
      <c r="B4" s="8" t="s">
        <v>21</v>
      </c>
      <c r="C4" s="8" t="s">
        <v>22</v>
      </c>
      <c r="D4" s="8" t="s">
        <v>23</v>
      </c>
      <c r="E4" s="8" t="s">
        <v>24</v>
      </c>
      <c r="F4" s="48" t="s">
        <v>189</v>
      </c>
      <c r="G4" s="9" t="s">
        <v>191</v>
      </c>
      <c r="H4" s="10" t="s">
        <v>25</v>
      </c>
    </row>
    <row r="5" spans="1:8" ht="24" customHeight="1">
      <c r="A5" s="62" t="s">
        <v>5</v>
      </c>
      <c r="B5" s="62"/>
      <c r="C5" s="62"/>
      <c r="D5" s="46"/>
      <c r="E5" s="46"/>
      <c r="F5" s="46">
        <f>SUM(F6,F14)</f>
        <v>22553</v>
      </c>
      <c r="G5" s="33">
        <f>G6+G14</f>
        <v>14212</v>
      </c>
      <c r="H5" s="47">
        <f t="shared" ref="H5:H36" si="0">SUM(G5/F5)</f>
        <v>0.63016006739679864</v>
      </c>
    </row>
    <row r="6" spans="1:8" ht="24" customHeight="1">
      <c r="A6" s="68" t="s">
        <v>3</v>
      </c>
      <c r="B6" s="68"/>
      <c r="C6" s="68"/>
      <c r="D6" s="43"/>
      <c r="E6" s="43"/>
      <c r="F6" s="43">
        <f>SUM(F7,F9,F11)</f>
        <v>3712</v>
      </c>
      <c r="G6" s="9">
        <f>G7+G9+G11</f>
        <v>2313</v>
      </c>
      <c r="H6" s="11">
        <f t="shared" si="0"/>
        <v>0.62311422413793105</v>
      </c>
    </row>
    <row r="7" spans="1:8" ht="24" customHeight="1">
      <c r="A7" s="68" t="s">
        <v>26</v>
      </c>
      <c r="B7" s="68"/>
      <c r="C7" s="68"/>
      <c r="D7" s="13"/>
      <c r="E7" s="13"/>
      <c r="F7" s="8">
        <v>207</v>
      </c>
      <c r="G7" s="9">
        <f>G8</f>
        <v>207</v>
      </c>
      <c r="H7" s="11">
        <f t="shared" si="0"/>
        <v>1</v>
      </c>
    </row>
    <row r="8" spans="1:8" ht="24" customHeight="1">
      <c r="A8" s="13">
        <v>1</v>
      </c>
      <c r="B8" s="13" t="s">
        <v>27</v>
      </c>
      <c r="C8" s="13" t="s">
        <v>28</v>
      </c>
      <c r="D8" s="13" t="s">
        <v>29</v>
      </c>
      <c r="E8" s="13">
        <v>13807399031</v>
      </c>
      <c r="F8" s="13">
        <v>207</v>
      </c>
      <c r="G8" s="14">
        <v>207</v>
      </c>
      <c r="H8" s="12">
        <f t="shared" si="0"/>
        <v>1</v>
      </c>
    </row>
    <row r="9" spans="1:8" ht="24" customHeight="1">
      <c r="A9" s="68" t="s">
        <v>7</v>
      </c>
      <c r="B9" s="68"/>
      <c r="C9" s="68"/>
      <c r="D9" s="13"/>
      <c r="E9" s="13"/>
      <c r="F9" s="23">
        <v>1484</v>
      </c>
      <c r="G9" s="9">
        <f>G10</f>
        <v>892</v>
      </c>
      <c r="H9" s="12">
        <f t="shared" si="0"/>
        <v>0.60107816711590301</v>
      </c>
    </row>
    <row r="10" spans="1:8" ht="24" customHeight="1">
      <c r="A10" s="13">
        <v>2</v>
      </c>
      <c r="B10" s="13" t="s">
        <v>30</v>
      </c>
      <c r="C10" s="13" t="s">
        <v>31</v>
      </c>
      <c r="D10" s="13" t="s">
        <v>163</v>
      </c>
      <c r="E10" s="13">
        <v>17707397951</v>
      </c>
      <c r="F10" s="13">
        <v>1484</v>
      </c>
      <c r="G10" s="14">
        <v>892</v>
      </c>
      <c r="H10" s="12">
        <f t="shared" si="0"/>
        <v>0.60107816711590301</v>
      </c>
    </row>
    <row r="11" spans="1:8" ht="24" customHeight="1">
      <c r="A11" s="68" t="s">
        <v>8</v>
      </c>
      <c r="B11" s="68"/>
      <c r="C11" s="68"/>
      <c r="D11" s="13"/>
      <c r="E11" s="13"/>
      <c r="F11" s="25">
        <f>SUM(F12:F13)</f>
        <v>2021</v>
      </c>
      <c r="G11" s="34">
        <f>G12+G13</f>
        <v>1214</v>
      </c>
      <c r="H11" s="11">
        <f t="shared" si="0"/>
        <v>0.60069272637308269</v>
      </c>
    </row>
    <row r="12" spans="1:8" ht="24" customHeight="1">
      <c r="A12" s="13">
        <v>3</v>
      </c>
      <c r="B12" s="18" t="s">
        <v>32</v>
      </c>
      <c r="C12" s="28" t="s">
        <v>33</v>
      </c>
      <c r="D12" s="13" t="s">
        <v>29</v>
      </c>
      <c r="E12" s="13">
        <v>13807399031</v>
      </c>
      <c r="F12" s="18">
        <v>707</v>
      </c>
      <c r="G12" s="18">
        <v>425</v>
      </c>
      <c r="H12" s="12">
        <f t="shared" si="0"/>
        <v>0.60113154172560113</v>
      </c>
    </row>
    <row r="13" spans="1:8" ht="24" customHeight="1">
      <c r="A13" s="13">
        <v>4</v>
      </c>
      <c r="B13" s="18" t="s">
        <v>34</v>
      </c>
      <c r="C13" s="28" t="s">
        <v>35</v>
      </c>
      <c r="D13" s="13" t="s">
        <v>29</v>
      </c>
      <c r="E13" s="13">
        <v>13807399031</v>
      </c>
      <c r="F13" s="17">
        <v>1314</v>
      </c>
      <c r="G13" s="14">
        <v>789</v>
      </c>
      <c r="H13" s="12">
        <f t="shared" si="0"/>
        <v>0.6004566210045662</v>
      </c>
    </row>
    <row r="14" spans="1:8" ht="24" customHeight="1">
      <c r="A14" s="68" t="s">
        <v>36</v>
      </c>
      <c r="B14" s="68"/>
      <c r="C14" s="68"/>
      <c r="D14" s="43"/>
      <c r="E14" s="43"/>
      <c r="F14" s="43">
        <f>SUM(F15,F22,F27,F40,F61,F63,F71,F76)</f>
        <v>18841</v>
      </c>
      <c r="G14" s="43">
        <f>SUM(G15,G22,G27,G40,G61,G63,G71,G76)</f>
        <v>11899</v>
      </c>
      <c r="H14" s="11">
        <f t="shared" si="0"/>
        <v>0.63154821930895388</v>
      </c>
    </row>
    <row r="15" spans="1:8" ht="24" customHeight="1">
      <c r="A15" s="68" t="s">
        <v>10</v>
      </c>
      <c r="B15" s="68"/>
      <c r="C15" s="68"/>
      <c r="D15" s="13"/>
      <c r="E15" s="13"/>
      <c r="F15" s="35">
        <f>SUM(F16:F21)</f>
        <v>3967</v>
      </c>
      <c r="G15" s="36">
        <f>SUM(G16:G21)</f>
        <v>2415</v>
      </c>
      <c r="H15" s="11">
        <f t="shared" si="0"/>
        <v>0.60877237206957402</v>
      </c>
    </row>
    <row r="16" spans="1:8" ht="24" customHeight="1">
      <c r="A16" s="13">
        <v>5</v>
      </c>
      <c r="B16" s="15" t="s">
        <v>37</v>
      </c>
      <c r="C16" s="16" t="s">
        <v>38</v>
      </c>
      <c r="D16" s="13" t="s">
        <v>164</v>
      </c>
      <c r="E16" s="13">
        <v>15973948965</v>
      </c>
      <c r="F16" s="13">
        <v>100</v>
      </c>
      <c r="G16" s="14">
        <v>33</v>
      </c>
      <c r="H16" s="12">
        <f t="shared" si="0"/>
        <v>0.33</v>
      </c>
    </row>
    <row r="17" spans="1:8" ht="24" customHeight="1">
      <c r="A17" s="13">
        <v>6</v>
      </c>
      <c r="B17" s="15" t="s">
        <v>39</v>
      </c>
      <c r="C17" s="16" t="s">
        <v>38</v>
      </c>
      <c r="D17" s="13" t="s">
        <v>164</v>
      </c>
      <c r="E17" s="13">
        <v>15973948965</v>
      </c>
      <c r="F17" s="13">
        <v>1832</v>
      </c>
      <c r="G17" s="14">
        <v>658</v>
      </c>
      <c r="H17" s="12">
        <f t="shared" si="0"/>
        <v>0.35917030567685587</v>
      </c>
    </row>
    <row r="18" spans="1:8" ht="24" customHeight="1">
      <c r="A18" s="13">
        <v>7</v>
      </c>
      <c r="B18" s="15" t="s">
        <v>40</v>
      </c>
      <c r="C18" s="16" t="s">
        <v>41</v>
      </c>
      <c r="D18" s="13" t="s">
        <v>164</v>
      </c>
      <c r="E18" s="13">
        <v>15973948965</v>
      </c>
      <c r="F18" s="13">
        <v>638</v>
      </c>
      <c r="G18" s="14">
        <v>432</v>
      </c>
      <c r="H18" s="12">
        <f t="shared" si="0"/>
        <v>0.67711598746081503</v>
      </c>
    </row>
    <row r="19" spans="1:8" ht="24" customHeight="1">
      <c r="A19" s="13">
        <v>8</v>
      </c>
      <c r="B19" s="15" t="s">
        <v>42</v>
      </c>
      <c r="C19" s="16" t="s">
        <v>43</v>
      </c>
      <c r="D19" s="13" t="s">
        <v>164</v>
      </c>
      <c r="E19" s="13">
        <v>15973948965</v>
      </c>
      <c r="F19" s="13">
        <v>481</v>
      </c>
      <c r="G19" s="14">
        <v>481</v>
      </c>
      <c r="H19" s="12">
        <f t="shared" si="0"/>
        <v>1</v>
      </c>
    </row>
    <row r="20" spans="1:8" ht="24" customHeight="1">
      <c r="A20" s="13">
        <v>9</v>
      </c>
      <c r="B20" s="15" t="s">
        <v>44</v>
      </c>
      <c r="C20" s="16" t="s">
        <v>45</v>
      </c>
      <c r="D20" s="13" t="s">
        <v>164</v>
      </c>
      <c r="E20" s="13">
        <v>15973948965</v>
      </c>
      <c r="F20" s="13">
        <v>497</v>
      </c>
      <c r="G20" s="14">
        <v>392</v>
      </c>
      <c r="H20" s="12">
        <f t="shared" si="0"/>
        <v>0.78873239436619713</v>
      </c>
    </row>
    <row r="21" spans="1:8" ht="24" customHeight="1">
      <c r="A21" s="13">
        <v>10</v>
      </c>
      <c r="B21" s="15" t="s">
        <v>46</v>
      </c>
      <c r="C21" s="19" t="s">
        <v>47</v>
      </c>
      <c r="D21" s="13" t="s">
        <v>164</v>
      </c>
      <c r="E21" s="13">
        <v>15973948965</v>
      </c>
      <c r="F21" s="13">
        <v>419</v>
      </c>
      <c r="G21" s="14">
        <v>419</v>
      </c>
      <c r="H21" s="12">
        <f t="shared" si="0"/>
        <v>1</v>
      </c>
    </row>
    <row r="22" spans="1:8" ht="24" customHeight="1">
      <c r="A22" s="70" t="s">
        <v>11</v>
      </c>
      <c r="B22" s="70"/>
      <c r="C22" s="70"/>
      <c r="D22" s="13"/>
      <c r="E22" s="13"/>
      <c r="F22" s="27">
        <f>SUM(F23:F26)</f>
        <v>489</v>
      </c>
      <c r="G22" s="45">
        <f>SUM(G23:G26)</f>
        <v>304</v>
      </c>
      <c r="H22" s="11">
        <f t="shared" si="0"/>
        <v>0.62167689161554196</v>
      </c>
    </row>
    <row r="23" spans="1:8" ht="40.5" customHeight="1">
      <c r="A23" s="13">
        <v>11</v>
      </c>
      <c r="B23" s="15" t="s">
        <v>48</v>
      </c>
      <c r="C23" s="13" t="s">
        <v>49</v>
      </c>
      <c r="D23" s="13" t="s">
        <v>165</v>
      </c>
      <c r="E23" s="13">
        <v>13873991898</v>
      </c>
      <c r="F23" s="13">
        <v>66</v>
      </c>
      <c r="G23" s="14">
        <v>66</v>
      </c>
      <c r="H23" s="12">
        <f t="shared" si="0"/>
        <v>1</v>
      </c>
    </row>
    <row r="24" spans="1:8" ht="40.5" customHeight="1">
      <c r="A24" s="13">
        <v>12</v>
      </c>
      <c r="B24" s="15" t="s">
        <v>50</v>
      </c>
      <c r="C24" s="13" t="s">
        <v>51</v>
      </c>
      <c r="D24" s="13" t="s">
        <v>165</v>
      </c>
      <c r="E24" s="13">
        <v>13873991898</v>
      </c>
      <c r="F24" s="13">
        <v>131</v>
      </c>
      <c r="G24" s="14">
        <v>130</v>
      </c>
      <c r="H24" s="12">
        <f t="shared" si="0"/>
        <v>0.99236641221374045</v>
      </c>
    </row>
    <row r="25" spans="1:8" ht="36" customHeight="1">
      <c r="A25" s="13">
        <v>13</v>
      </c>
      <c r="B25" s="15" t="s">
        <v>52</v>
      </c>
      <c r="C25" s="13" t="s">
        <v>53</v>
      </c>
      <c r="D25" s="13" t="s">
        <v>165</v>
      </c>
      <c r="E25" s="13">
        <v>13873991898</v>
      </c>
      <c r="F25" s="13">
        <v>67</v>
      </c>
      <c r="G25" s="14">
        <v>56</v>
      </c>
      <c r="H25" s="12">
        <f t="shared" si="0"/>
        <v>0.83582089552238803</v>
      </c>
    </row>
    <row r="26" spans="1:8" ht="39.950000000000003" customHeight="1">
      <c r="A26" s="13">
        <v>14</v>
      </c>
      <c r="B26" s="15" t="s">
        <v>54</v>
      </c>
      <c r="C26" s="13" t="s">
        <v>55</v>
      </c>
      <c r="D26" s="13" t="s">
        <v>166</v>
      </c>
      <c r="E26" s="13">
        <v>13973985884</v>
      </c>
      <c r="F26" s="13">
        <v>225</v>
      </c>
      <c r="G26" s="14">
        <v>52</v>
      </c>
      <c r="H26" s="12">
        <f t="shared" si="0"/>
        <v>0.2311111111111111</v>
      </c>
    </row>
    <row r="27" spans="1:8" ht="24" customHeight="1">
      <c r="A27" s="70" t="s">
        <v>12</v>
      </c>
      <c r="B27" s="70"/>
      <c r="C27" s="70"/>
      <c r="D27" s="13"/>
      <c r="E27" s="13"/>
      <c r="F27" s="27">
        <f>SUM(F28:F39)</f>
        <v>4908</v>
      </c>
      <c r="G27" s="45">
        <f>SUM(G28:G39)</f>
        <v>3193</v>
      </c>
      <c r="H27" s="11">
        <f t="shared" si="0"/>
        <v>0.65057049714751425</v>
      </c>
    </row>
    <row r="28" spans="1:8" ht="24" customHeight="1">
      <c r="A28" s="13">
        <v>15</v>
      </c>
      <c r="B28" s="15" t="s">
        <v>56</v>
      </c>
      <c r="C28" s="16" t="s">
        <v>57</v>
      </c>
      <c r="D28" s="13" t="s">
        <v>167</v>
      </c>
      <c r="E28" s="13">
        <v>13973594018</v>
      </c>
      <c r="F28" s="24">
        <v>285</v>
      </c>
      <c r="G28" s="20">
        <v>186</v>
      </c>
      <c r="H28" s="12">
        <f t="shared" si="0"/>
        <v>0.65263157894736845</v>
      </c>
    </row>
    <row r="29" spans="1:8" ht="24" customHeight="1">
      <c r="A29" s="13">
        <v>16</v>
      </c>
      <c r="B29" s="15" t="s">
        <v>58</v>
      </c>
      <c r="C29" s="16" t="s">
        <v>59</v>
      </c>
      <c r="D29" s="13" t="s">
        <v>167</v>
      </c>
      <c r="E29" s="13">
        <v>13973594018</v>
      </c>
      <c r="F29" s="24">
        <v>1065</v>
      </c>
      <c r="G29" s="20">
        <v>698</v>
      </c>
      <c r="H29" s="12">
        <f t="shared" si="0"/>
        <v>0.65539906103286383</v>
      </c>
    </row>
    <row r="30" spans="1:8" ht="24" customHeight="1">
      <c r="A30" s="13">
        <v>17</v>
      </c>
      <c r="B30" s="15" t="s">
        <v>60</v>
      </c>
      <c r="C30" s="16" t="s">
        <v>61</v>
      </c>
      <c r="D30" s="13" t="s">
        <v>167</v>
      </c>
      <c r="E30" s="13">
        <v>13973594018</v>
      </c>
      <c r="F30" s="24">
        <v>100</v>
      </c>
      <c r="G30" s="20">
        <v>66</v>
      </c>
      <c r="H30" s="12">
        <f t="shared" si="0"/>
        <v>0.66</v>
      </c>
    </row>
    <row r="31" spans="1:8" ht="24" customHeight="1">
      <c r="A31" s="13">
        <v>18</v>
      </c>
      <c r="B31" s="15" t="s">
        <v>62</v>
      </c>
      <c r="C31" s="16" t="s">
        <v>63</v>
      </c>
      <c r="D31" s="13" t="s">
        <v>167</v>
      </c>
      <c r="E31" s="13">
        <v>13973594018</v>
      </c>
      <c r="F31" s="24">
        <v>206</v>
      </c>
      <c r="G31" s="20">
        <v>135</v>
      </c>
      <c r="H31" s="12">
        <f t="shared" si="0"/>
        <v>0.65533980582524276</v>
      </c>
    </row>
    <row r="32" spans="1:8" ht="24" customHeight="1">
      <c r="A32" s="13">
        <v>19</v>
      </c>
      <c r="B32" s="15" t="s">
        <v>64</v>
      </c>
      <c r="C32" s="15" t="s">
        <v>65</v>
      </c>
      <c r="D32" s="13" t="s">
        <v>167</v>
      </c>
      <c r="E32" s="13">
        <v>13973594018</v>
      </c>
      <c r="F32" s="24">
        <v>492</v>
      </c>
      <c r="G32" s="20">
        <v>318</v>
      </c>
      <c r="H32" s="12">
        <f t="shared" si="0"/>
        <v>0.64634146341463417</v>
      </c>
    </row>
    <row r="33" spans="1:8" ht="24" customHeight="1">
      <c r="A33" s="13">
        <v>20</v>
      </c>
      <c r="B33" s="15" t="s">
        <v>66</v>
      </c>
      <c r="C33" s="16" t="s">
        <v>67</v>
      </c>
      <c r="D33" s="13" t="s">
        <v>167</v>
      </c>
      <c r="E33" s="13">
        <v>13973594018</v>
      </c>
      <c r="F33" s="24">
        <v>245</v>
      </c>
      <c r="G33" s="20">
        <v>160</v>
      </c>
      <c r="H33" s="12">
        <f t="shared" si="0"/>
        <v>0.65306122448979587</v>
      </c>
    </row>
    <row r="34" spans="1:8" ht="24" customHeight="1">
      <c r="A34" s="13">
        <v>21</v>
      </c>
      <c r="B34" s="15" t="s">
        <v>68</v>
      </c>
      <c r="C34" s="16" t="s">
        <v>69</v>
      </c>
      <c r="D34" s="13" t="s">
        <v>167</v>
      </c>
      <c r="E34" s="13">
        <v>13973594018</v>
      </c>
      <c r="F34" s="24">
        <v>586</v>
      </c>
      <c r="G34" s="20">
        <v>381</v>
      </c>
      <c r="H34" s="12">
        <f t="shared" si="0"/>
        <v>0.65017064846416384</v>
      </c>
    </row>
    <row r="35" spans="1:8" ht="24" customHeight="1">
      <c r="A35" s="13">
        <v>22</v>
      </c>
      <c r="B35" s="15" t="s">
        <v>70</v>
      </c>
      <c r="C35" s="16" t="s">
        <v>71</v>
      </c>
      <c r="D35" s="13" t="s">
        <v>167</v>
      </c>
      <c r="E35" s="13">
        <v>13973594018</v>
      </c>
      <c r="F35" s="24">
        <v>551</v>
      </c>
      <c r="G35" s="20">
        <v>358</v>
      </c>
      <c r="H35" s="12">
        <f t="shared" si="0"/>
        <v>0.64972776769509977</v>
      </c>
    </row>
    <row r="36" spans="1:8" ht="24" customHeight="1">
      <c r="A36" s="13">
        <v>23</v>
      </c>
      <c r="B36" s="15" t="s">
        <v>72</v>
      </c>
      <c r="C36" s="15" t="s">
        <v>73</v>
      </c>
      <c r="D36" s="13" t="s">
        <v>167</v>
      </c>
      <c r="E36" s="13">
        <v>13973594018</v>
      </c>
      <c r="F36" s="24">
        <v>298</v>
      </c>
      <c r="G36" s="20">
        <v>192</v>
      </c>
      <c r="H36" s="12">
        <f t="shared" si="0"/>
        <v>0.64429530201342278</v>
      </c>
    </row>
    <row r="37" spans="1:8" ht="24" customHeight="1">
      <c r="A37" s="13">
        <v>24</v>
      </c>
      <c r="B37" s="15" t="s">
        <v>74</v>
      </c>
      <c r="C37" s="15" t="s">
        <v>75</v>
      </c>
      <c r="D37" s="13" t="s">
        <v>167</v>
      </c>
      <c r="E37" s="13">
        <v>13973594018</v>
      </c>
      <c r="F37" s="24">
        <v>387</v>
      </c>
      <c r="G37" s="20">
        <v>251</v>
      </c>
      <c r="H37" s="12">
        <f t="shared" ref="H37:H68" si="1">SUM(G37/F37)</f>
        <v>0.64857881136950901</v>
      </c>
    </row>
    <row r="38" spans="1:8" ht="24" customHeight="1">
      <c r="A38" s="13">
        <v>25</v>
      </c>
      <c r="B38" s="15" t="s">
        <v>76</v>
      </c>
      <c r="C38" s="16" t="s">
        <v>77</v>
      </c>
      <c r="D38" s="13" t="s">
        <v>167</v>
      </c>
      <c r="E38" s="13">
        <v>13973594018</v>
      </c>
      <c r="F38" s="24">
        <v>356</v>
      </c>
      <c r="G38" s="20">
        <v>230</v>
      </c>
      <c r="H38" s="12">
        <f t="shared" si="1"/>
        <v>0.6460674157303371</v>
      </c>
    </row>
    <row r="39" spans="1:8" ht="24" customHeight="1">
      <c r="A39" s="13">
        <v>26</v>
      </c>
      <c r="B39" s="15" t="s">
        <v>78</v>
      </c>
      <c r="C39" s="16" t="s">
        <v>79</v>
      </c>
      <c r="D39" s="13" t="s">
        <v>167</v>
      </c>
      <c r="E39" s="13">
        <v>13973594018</v>
      </c>
      <c r="F39" s="16">
        <v>337</v>
      </c>
      <c r="G39" s="18">
        <v>218</v>
      </c>
      <c r="H39" s="12">
        <f t="shared" si="1"/>
        <v>0.64688427299703266</v>
      </c>
    </row>
    <row r="40" spans="1:8" ht="24" customHeight="1">
      <c r="A40" s="68" t="s">
        <v>13</v>
      </c>
      <c r="B40" s="68"/>
      <c r="C40" s="68"/>
      <c r="D40" s="13"/>
      <c r="E40" s="13"/>
      <c r="F40" s="8">
        <f>SUM(F41:F60)</f>
        <v>4590</v>
      </c>
      <c r="G40" s="43">
        <f>SUM(G41:G60)</f>
        <v>2871</v>
      </c>
      <c r="H40" s="11">
        <f t="shared" si="1"/>
        <v>0.62549019607843137</v>
      </c>
    </row>
    <row r="41" spans="1:8" ht="28.5" customHeight="1">
      <c r="A41" s="16">
        <v>27</v>
      </c>
      <c r="B41" s="16" t="s">
        <v>80</v>
      </c>
      <c r="C41" s="16" t="s">
        <v>81</v>
      </c>
      <c r="D41" s="16" t="s">
        <v>168</v>
      </c>
      <c r="E41" s="16">
        <v>13874289576</v>
      </c>
      <c r="F41" s="16">
        <v>200</v>
      </c>
      <c r="G41" s="16">
        <v>97</v>
      </c>
      <c r="H41" s="12">
        <f t="shared" si="1"/>
        <v>0.48499999999999999</v>
      </c>
    </row>
    <row r="42" spans="1:8" ht="28.5" customHeight="1">
      <c r="A42" s="16">
        <v>28</v>
      </c>
      <c r="B42" s="16" t="s">
        <v>82</v>
      </c>
      <c r="C42" s="16" t="s">
        <v>83</v>
      </c>
      <c r="D42" s="16" t="s">
        <v>168</v>
      </c>
      <c r="E42" s="16">
        <v>13874289576</v>
      </c>
      <c r="F42" s="16">
        <v>200</v>
      </c>
      <c r="G42" s="16">
        <v>90</v>
      </c>
      <c r="H42" s="12">
        <f t="shared" si="1"/>
        <v>0.45</v>
      </c>
    </row>
    <row r="43" spans="1:8" ht="28.5" customHeight="1">
      <c r="A43" s="16">
        <v>29</v>
      </c>
      <c r="B43" s="16" t="s">
        <v>84</v>
      </c>
      <c r="C43" s="16" t="s">
        <v>85</v>
      </c>
      <c r="D43" s="16" t="s">
        <v>169</v>
      </c>
      <c r="E43" s="16">
        <v>13574980588</v>
      </c>
      <c r="F43" s="16">
        <v>420</v>
      </c>
      <c r="G43" s="16">
        <v>210</v>
      </c>
      <c r="H43" s="12">
        <f t="shared" si="1"/>
        <v>0.5</v>
      </c>
    </row>
    <row r="44" spans="1:8" ht="28.5" customHeight="1">
      <c r="A44" s="16">
        <v>30</v>
      </c>
      <c r="B44" s="16" t="s">
        <v>86</v>
      </c>
      <c r="C44" s="16" t="s">
        <v>87</v>
      </c>
      <c r="D44" s="16" t="s">
        <v>170</v>
      </c>
      <c r="E44" s="16">
        <v>18973997959</v>
      </c>
      <c r="F44" s="16">
        <v>150</v>
      </c>
      <c r="G44" s="16">
        <v>0</v>
      </c>
      <c r="H44" s="12">
        <f t="shared" si="1"/>
        <v>0</v>
      </c>
    </row>
    <row r="45" spans="1:8" ht="28.5" customHeight="1">
      <c r="A45" s="16">
        <v>31</v>
      </c>
      <c r="B45" s="16" t="s">
        <v>88</v>
      </c>
      <c r="C45" s="16" t="s">
        <v>89</v>
      </c>
      <c r="D45" s="16" t="s">
        <v>171</v>
      </c>
      <c r="E45" s="16">
        <v>18173975659</v>
      </c>
      <c r="F45" s="16">
        <v>50</v>
      </c>
      <c r="G45" s="16">
        <v>50</v>
      </c>
      <c r="H45" s="12">
        <f t="shared" si="1"/>
        <v>1</v>
      </c>
    </row>
    <row r="46" spans="1:8" ht="28.5" customHeight="1">
      <c r="A46" s="16">
        <v>32</v>
      </c>
      <c r="B46" s="16" t="s">
        <v>90</v>
      </c>
      <c r="C46" s="16" t="s">
        <v>91</v>
      </c>
      <c r="D46" s="16" t="s">
        <v>171</v>
      </c>
      <c r="E46" s="16">
        <v>18173975659</v>
      </c>
      <c r="F46" s="16">
        <v>58</v>
      </c>
      <c r="G46" s="16">
        <v>16</v>
      </c>
      <c r="H46" s="12">
        <f t="shared" si="1"/>
        <v>0.27586206896551724</v>
      </c>
    </row>
    <row r="47" spans="1:8" ht="28.5" customHeight="1">
      <c r="A47" s="16">
        <v>33</v>
      </c>
      <c r="B47" s="16" t="s">
        <v>92</v>
      </c>
      <c r="C47" s="16" t="s">
        <v>93</v>
      </c>
      <c r="D47" s="16" t="s">
        <v>172</v>
      </c>
      <c r="E47" s="16">
        <v>13517425608</v>
      </c>
      <c r="F47" s="16">
        <v>107</v>
      </c>
      <c r="G47" s="16">
        <v>107</v>
      </c>
      <c r="H47" s="12">
        <f t="shared" si="1"/>
        <v>1</v>
      </c>
    </row>
    <row r="48" spans="1:8" ht="36" customHeight="1">
      <c r="A48" s="16">
        <v>34</v>
      </c>
      <c r="B48" s="16" t="s">
        <v>94</v>
      </c>
      <c r="C48" s="16" t="s">
        <v>95</v>
      </c>
      <c r="D48" s="16" t="s">
        <v>172</v>
      </c>
      <c r="E48" s="16">
        <v>13517425608</v>
      </c>
      <c r="F48" s="16">
        <v>110</v>
      </c>
      <c r="G48" s="16">
        <v>40</v>
      </c>
      <c r="H48" s="12">
        <f t="shared" si="1"/>
        <v>0.36363636363636365</v>
      </c>
    </row>
    <row r="49" spans="1:8" ht="35.25" customHeight="1">
      <c r="A49" s="16">
        <v>35</v>
      </c>
      <c r="B49" s="16" t="s">
        <v>96</v>
      </c>
      <c r="C49" s="16" t="s">
        <v>97</v>
      </c>
      <c r="D49" s="16" t="s">
        <v>173</v>
      </c>
      <c r="E49" s="16">
        <v>13975976338</v>
      </c>
      <c r="F49" s="16">
        <v>100</v>
      </c>
      <c r="G49" s="16">
        <v>0</v>
      </c>
      <c r="H49" s="12">
        <f t="shared" si="1"/>
        <v>0</v>
      </c>
    </row>
    <row r="50" spans="1:8" ht="51.95" customHeight="1">
      <c r="A50" s="16">
        <v>36</v>
      </c>
      <c r="B50" s="16" t="s">
        <v>98</v>
      </c>
      <c r="C50" s="16" t="s">
        <v>99</v>
      </c>
      <c r="D50" s="16" t="s">
        <v>172</v>
      </c>
      <c r="E50" s="16">
        <v>13517425608</v>
      </c>
      <c r="F50" s="16">
        <v>80</v>
      </c>
      <c r="G50" s="16">
        <v>26</v>
      </c>
      <c r="H50" s="12">
        <f t="shared" si="1"/>
        <v>0.32500000000000001</v>
      </c>
    </row>
    <row r="51" spans="1:8" ht="39" customHeight="1">
      <c r="A51" s="16">
        <v>37</v>
      </c>
      <c r="B51" s="16" t="s">
        <v>100</v>
      </c>
      <c r="C51" s="16" t="s">
        <v>101</v>
      </c>
      <c r="D51" s="16" t="s">
        <v>172</v>
      </c>
      <c r="E51" s="16">
        <v>13517425608</v>
      </c>
      <c r="F51" s="16">
        <v>75</v>
      </c>
      <c r="G51" s="16">
        <v>51</v>
      </c>
      <c r="H51" s="12">
        <f t="shared" si="1"/>
        <v>0.68</v>
      </c>
    </row>
    <row r="52" spans="1:8" ht="24" customHeight="1">
      <c r="A52" s="16">
        <v>38</v>
      </c>
      <c r="B52" s="29" t="s">
        <v>102</v>
      </c>
      <c r="C52" s="29" t="s">
        <v>103</v>
      </c>
      <c r="D52" s="16" t="s">
        <v>168</v>
      </c>
      <c r="E52" s="16">
        <v>13874289576</v>
      </c>
      <c r="F52" s="29">
        <v>800</v>
      </c>
      <c r="G52" s="29">
        <v>480</v>
      </c>
      <c r="H52" s="12">
        <f t="shared" si="1"/>
        <v>0.6</v>
      </c>
    </row>
    <row r="53" spans="1:8" ht="24" customHeight="1">
      <c r="A53" s="16">
        <v>39</v>
      </c>
      <c r="B53" s="29" t="s">
        <v>104</v>
      </c>
      <c r="C53" s="30" t="s">
        <v>105</v>
      </c>
      <c r="D53" s="13" t="s">
        <v>174</v>
      </c>
      <c r="E53" s="13">
        <v>13574909111</v>
      </c>
      <c r="F53" s="16">
        <v>680</v>
      </c>
      <c r="G53" s="16">
        <v>460</v>
      </c>
      <c r="H53" s="12">
        <f t="shared" si="1"/>
        <v>0.67647058823529416</v>
      </c>
    </row>
    <row r="54" spans="1:8" ht="24" customHeight="1">
      <c r="A54" s="16">
        <v>40</v>
      </c>
      <c r="B54" s="29" t="s">
        <v>106</v>
      </c>
      <c r="C54" s="30" t="s">
        <v>107</v>
      </c>
      <c r="D54" s="16" t="s">
        <v>175</v>
      </c>
      <c r="E54" s="16">
        <v>13762864578</v>
      </c>
      <c r="F54" s="16">
        <v>200</v>
      </c>
      <c r="G54" s="16">
        <v>100</v>
      </c>
      <c r="H54" s="12">
        <f t="shared" si="1"/>
        <v>0.5</v>
      </c>
    </row>
    <row r="55" spans="1:8" ht="24" customHeight="1">
      <c r="A55" s="16">
        <v>41</v>
      </c>
      <c r="B55" s="29" t="s">
        <v>108</v>
      </c>
      <c r="C55" s="30" t="s">
        <v>109</v>
      </c>
      <c r="D55" s="16" t="s">
        <v>176</v>
      </c>
      <c r="E55" s="16">
        <v>13762868765</v>
      </c>
      <c r="F55" s="16">
        <v>330</v>
      </c>
      <c r="G55" s="16">
        <v>330</v>
      </c>
      <c r="H55" s="12">
        <f t="shared" si="1"/>
        <v>1</v>
      </c>
    </row>
    <row r="56" spans="1:8" ht="24" customHeight="1">
      <c r="A56" s="16">
        <v>42</v>
      </c>
      <c r="B56" s="29" t="s">
        <v>110</v>
      </c>
      <c r="C56" s="29" t="s">
        <v>111</v>
      </c>
      <c r="D56" s="16" t="s">
        <v>177</v>
      </c>
      <c r="E56" s="16">
        <v>13786910090</v>
      </c>
      <c r="F56" s="29">
        <v>150</v>
      </c>
      <c r="G56" s="29">
        <v>100</v>
      </c>
      <c r="H56" s="12">
        <f t="shared" si="1"/>
        <v>0.66666666666666663</v>
      </c>
    </row>
    <row r="57" spans="1:8" ht="24" customHeight="1">
      <c r="A57" s="16">
        <v>43</v>
      </c>
      <c r="B57" s="29" t="s">
        <v>112</v>
      </c>
      <c r="C57" s="29" t="s">
        <v>113</v>
      </c>
      <c r="D57" s="16" t="s">
        <v>178</v>
      </c>
      <c r="E57" s="16">
        <v>13973592798</v>
      </c>
      <c r="F57" s="29">
        <v>340</v>
      </c>
      <c r="G57" s="29">
        <v>290</v>
      </c>
      <c r="H57" s="12">
        <f t="shared" si="1"/>
        <v>0.8529411764705882</v>
      </c>
    </row>
    <row r="58" spans="1:8" ht="24" customHeight="1">
      <c r="A58" s="16">
        <v>44</v>
      </c>
      <c r="B58" s="29" t="s">
        <v>114</v>
      </c>
      <c r="C58" s="30" t="s">
        <v>115</v>
      </c>
      <c r="D58" s="16" t="s">
        <v>178</v>
      </c>
      <c r="E58" s="16">
        <v>13973592798</v>
      </c>
      <c r="F58" s="16">
        <v>340</v>
      </c>
      <c r="G58" s="16">
        <v>310</v>
      </c>
      <c r="H58" s="12">
        <f t="shared" si="1"/>
        <v>0.91176470588235292</v>
      </c>
    </row>
    <row r="59" spans="1:8" ht="24" customHeight="1">
      <c r="A59" s="16">
        <v>45</v>
      </c>
      <c r="B59" s="29" t="s">
        <v>116</v>
      </c>
      <c r="C59" s="30" t="s">
        <v>117</v>
      </c>
      <c r="D59" s="16" t="s">
        <v>169</v>
      </c>
      <c r="E59" s="16">
        <v>13574980588</v>
      </c>
      <c r="F59" s="16">
        <v>100</v>
      </c>
      <c r="G59" s="16">
        <v>54</v>
      </c>
      <c r="H59" s="12">
        <f t="shared" si="1"/>
        <v>0.54</v>
      </c>
    </row>
    <row r="60" spans="1:8" ht="24" customHeight="1">
      <c r="A60" s="16">
        <v>46</v>
      </c>
      <c r="B60" s="29" t="s">
        <v>118</v>
      </c>
      <c r="C60" s="29" t="s">
        <v>119</v>
      </c>
      <c r="D60" s="13" t="s">
        <v>179</v>
      </c>
      <c r="E60" s="13">
        <v>13762864150</v>
      </c>
      <c r="F60" s="29">
        <v>100</v>
      </c>
      <c r="G60" s="29">
        <v>60</v>
      </c>
      <c r="H60" s="12">
        <f t="shared" si="1"/>
        <v>0.6</v>
      </c>
    </row>
    <row r="61" spans="1:8" ht="24" customHeight="1">
      <c r="A61" s="66" t="s">
        <v>14</v>
      </c>
      <c r="B61" s="66"/>
      <c r="C61" s="66"/>
      <c r="D61" s="13"/>
      <c r="E61" s="13"/>
      <c r="F61" s="35">
        <f>F62</f>
        <v>500</v>
      </c>
      <c r="G61" s="42">
        <f>G62</f>
        <v>302</v>
      </c>
      <c r="H61" s="11">
        <f t="shared" si="1"/>
        <v>0.60399999999999998</v>
      </c>
    </row>
    <row r="62" spans="1:8" ht="24" customHeight="1">
      <c r="A62" s="13">
        <v>47</v>
      </c>
      <c r="B62" s="13" t="s">
        <v>120</v>
      </c>
      <c r="C62" s="13" t="s">
        <v>121</v>
      </c>
      <c r="D62" s="13" t="s">
        <v>180</v>
      </c>
      <c r="E62" s="13">
        <v>13975968096</v>
      </c>
      <c r="F62" s="13">
        <v>500</v>
      </c>
      <c r="G62" s="14">
        <v>302</v>
      </c>
      <c r="H62" s="12">
        <f t="shared" si="1"/>
        <v>0.60399999999999998</v>
      </c>
    </row>
    <row r="63" spans="1:8" ht="24" customHeight="1">
      <c r="A63" s="68" t="s">
        <v>15</v>
      </c>
      <c r="B63" s="68"/>
      <c r="C63" s="68"/>
      <c r="D63" s="13"/>
      <c r="E63" s="13"/>
      <c r="F63" s="8">
        <f>SUM(F64:F70)</f>
        <v>1107</v>
      </c>
      <c r="G63" s="43">
        <f>SUM(G64:G70)</f>
        <v>674</v>
      </c>
      <c r="H63" s="11">
        <f t="shared" si="1"/>
        <v>0.60885275519421855</v>
      </c>
    </row>
    <row r="64" spans="1:8" ht="24" customHeight="1">
      <c r="A64" s="13">
        <v>48</v>
      </c>
      <c r="B64" s="16" t="s">
        <v>122</v>
      </c>
      <c r="C64" s="16" t="s">
        <v>122</v>
      </c>
      <c r="D64" s="13" t="s">
        <v>181</v>
      </c>
      <c r="E64" s="13">
        <v>18890197025</v>
      </c>
      <c r="F64" s="13">
        <v>430</v>
      </c>
      <c r="G64" s="14">
        <v>261</v>
      </c>
      <c r="H64" s="12">
        <f t="shared" si="1"/>
        <v>0.60697674418604652</v>
      </c>
    </row>
    <row r="65" spans="1:8" ht="24" customHeight="1">
      <c r="A65" s="13">
        <v>49</v>
      </c>
      <c r="B65" s="16" t="s">
        <v>123</v>
      </c>
      <c r="C65" s="16" t="s">
        <v>124</v>
      </c>
      <c r="D65" s="13" t="s">
        <v>181</v>
      </c>
      <c r="E65" s="13">
        <v>18890197025</v>
      </c>
      <c r="F65" s="13">
        <v>85</v>
      </c>
      <c r="G65" s="14">
        <v>52</v>
      </c>
      <c r="H65" s="12">
        <f t="shared" si="1"/>
        <v>0.61176470588235299</v>
      </c>
    </row>
    <row r="66" spans="1:8" ht="24" customHeight="1">
      <c r="A66" s="13">
        <v>50</v>
      </c>
      <c r="B66" s="16" t="s">
        <v>125</v>
      </c>
      <c r="C66" s="16" t="s">
        <v>126</v>
      </c>
      <c r="D66" s="13" t="s">
        <v>181</v>
      </c>
      <c r="E66" s="13">
        <v>18890197025</v>
      </c>
      <c r="F66" s="17">
        <v>60</v>
      </c>
      <c r="G66" s="14">
        <v>37</v>
      </c>
      <c r="H66" s="12">
        <f t="shared" si="1"/>
        <v>0.6166666666666667</v>
      </c>
    </row>
    <row r="67" spans="1:8" ht="24" customHeight="1">
      <c r="A67" s="13">
        <v>51</v>
      </c>
      <c r="B67" s="16" t="s">
        <v>127</v>
      </c>
      <c r="C67" s="16" t="s">
        <v>128</v>
      </c>
      <c r="D67" s="13" t="s">
        <v>181</v>
      </c>
      <c r="E67" s="13">
        <v>18890197025</v>
      </c>
      <c r="F67" s="17">
        <v>196</v>
      </c>
      <c r="G67" s="14">
        <v>118</v>
      </c>
      <c r="H67" s="12">
        <f t="shared" si="1"/>
        <v>0.60204081632653061</v>
      </c>
    </row>
    <row r="68" spans="1:8" ht="24" customHeight="1">
      <c r="A68" s="13">
        <v>52</v>
      </c>
      <c r="B68" s="16" t="s">
        <v>129</v>
      </c>
      <c r="C68" s="16" t="s">
        <v>130</v>
      </c>
      <c r="D68" s="13" t="s">
        <v>181</v>
      </c>
      <c r="E68" s="13">
        <v>18890197025</v>
      </c>
      <c r="F68" s="16">
        <v>51</v>
      </c>
      <c r="G68" s="18">
        <v>31</v>
      </c>
      <c r="H68" s="12">
        <f t="shared" si="1"/>
        <v>0.60784313725490191</v>
      </c>
    </row>
    <row r="69" spans="1:8" ht="24" customHeight="1">
      <c r="A69" s="13">
        <v>53</v>
      </c>
      <c r="B69" s="16" t="s">
        <v>131</v>
      </c>
      <c r="C69" s="16" t="s">
        <v>132</v>
      </c>
      <c r="D69" s="13" t="s">
        <v>181</v>
      </c>
      <c r="E69" s="13">
        <v>18890197025</v>
      </c>
      <c r="F69" s="16">
        <v>149</v>
      </c>
      <c r="G69" s="18">
        <v>89</v>
      </c>
      <c r="H69" s="12">
        <f t="shared" ref="H69:H100" si="2">SUM(G69/F69)</f>
        <v>0.59731543624161076</v>
      </c>
    </row>
    <row r="70" spans="1:8" ht="24" customHeight="1">
      <c r="A70" s="13">
        <v>54</v>
      </c>
      <c r="B70" s="16" t="s">
        <v>133</v>
      </c>
      <c r="C70" s="16" t="s">
        <v>134</v>
      </c>
      <c r="D70" s="13" t="s">
        <v>181</v>
      </c>
      <c r="E70" s="13">
        <v>18890197025</v>
      </c>
      <c r="F70" s="16">
        <v>136</v>
      </c>
      <c r="G70" s="18">
        <v>86</v>
      </c>
      <c r="H70" s="12">
        <f t="shared" si="2"/>
        <v>0.63235294117647056</v>
      </c>
    </row>
    <row r="71" spans="1:8" ht="24" customHeight="1">
      <c r="A71" s="66" t="s">
        <v>16</v>
      </c>
      <c r="B71" s="66"/>
      <c r="C71" s="66"/>
      <c r="D71" s="13"/>
      <c r="E71" s="13"/>
      <c r="F71" s="35">
        <f>SUM(F72:F75)</f>
        <v>1060</v>
      </c>
      <c r="G71" s="42">
        <f>SUM(G72:G75)</f>
        <v>658</v>
      </c>
      <c r="H71" s="11">
        <f t="shared" si="2"/>
        <v>0.62075471698113205</v>
      </c>
    </row>
    <row r="72" spans="1:8" ht="45.95" customHeight="1">
      <c r="A72" s="13">
        <v>55</v>
      </c>
      <c r="B72" s="31" t="s">
        <v>135</v>
      </c>
      <c r="C72" s="31" t="s">
        <v>136</v>
      </c>
      <c r="D72" s="13" t="s">
        <v>182</v>
      </c>
      <c r="E72" s="13">
        <v>13786912439</v>
      </c>
      <c r="F72" s="13">
        <v>320</v>
      </c>
      <c r="G72" s="14">
        <v>200</v>
      </c>
      <c r="H72" s="12">
        <f t="shared" si="2"/>
        <v>0.625</v>
      </c>
    </row>
    <row r="73" spans="1:8" ht="90" customHeight="1">
      <c r="A73" s="13">
        <v>56</v>
      </c>
      <c r="B73" s="31" t="s">
        <v>137</v>
      </c>
      <c r="C73" s="31" t="s">
        <v>138</v>
      </c>
      <c r="D73" s="13" t="s">
        <v>182</v>
      </c>
      <c r="E73" s="13">
        <v>13786912439</v>
      </c>
      <c r="F73" s="13">
        <v>300</v>
      </c>
      <c r="G73" s="14">
        <v>206</v>
      </c>
      <c r="H73" s="12">
        <f t="shared" si="2"/>
        <v>0.68666666666666665</v>
      </c>
    </row>
    <row r="74" spans="1:8" ht="32.1" customHeight="1">
      <c r="A74" s="13">
        <v>57</v>
      </c>
      <c r="B74" s="26" t="s">
        <v>139</v>
      </c>
      <c r="C74" s="31" t="s">
        <v>140</v>
      </c>
      <c r="D74" s="13" t="s">
        <v>182</v>
      </c>
      <c r="E74" s="13">
        <v>13786912439</v>
      </c>
      <c r="F74" s="13">
        <v>360</v>
      </c>
      <c r="G74" s="14">
        <v>222</v>
      </c>
      <c r="H74" s="12">
        <f t="shared" si="2"/>
        <v>0.6166666666666667</v>
      </c>
    </row>
    <row r="75" spans="1:8" ht="29.25" customHeight="1">
      <c r="A75" s="13">
        <v>58</v>
      </c>
      <c r="B75" s="26" t="s">
        <v>141</v>
      </c>
      <c r="C75" s="31" t="s">
        <v>142</v>
      </c>
      <c r="D75" s="13" t="s">
        <v>182</v>
      </c>
      <c r="E75" s="13">
        <v>13786912439</v>
      </c>
      <c r="F75" s="13">
        <v>80</v>
      </c>
      <c r="G75" s="14">
        <v>30</v>
      </c>
      <c r="H75" s="12">
        <f t="shared" si="2"/>
        <v>0.375</v>
      </c>
    </row>
    <row r="76" spans="1:8" ht="24" customHeight="1">
      <c r="A76" s="69" t="s">
        <v>17</v>
      </c>
      <c r="B76" s="69"/>
      <c r="C76" s="69"/>
      <c r="D76" s="13"/>
      <c r="E76" s="13"/>
      <c r="F76" s="32">
        <f>SUM(F77:F86)</f>
        <v>2220</v>
      </c>
      <c r="G76" s="44">
        <f>SUM(G77:G86)</f>
        <v>1482</v>
      </c>
      <c r="H76" s="11">
        <f t="shared" si="2"/>
        <v>0.66756756756756752</v>
      </c>
    </row>
    <row r="77" spans="1:8" ht="30.75" customHeight="1">
      <c r="A77" s="21">
        <v>59</v>
      </c>
      <c r="B77" s="21" t="s">
        <v>143</v>
      </c>
      <c r="C77" s="21" t="s">
        <v>144</v>
      </c>
      <c r="D77" s="13" t="s">
        <v>183</v>
      </c>
      <c r="E77" s="13">
        <v>13607394418</v>
      </c>
      <c r="F77" s="21">
        <v>455</v>
      </c>
      <c r="G77" s="22">
        <v>300</v>
      </c>
      <c r="H77" s="12">
        <f t="shared" si="2"/>
        <v>0.65934065934065933</v>
      </c>
    </row>
    <row r="78" spans="1:8" ht="31.5" customHeight="1">
      <c r="A78" s="21">
        <v>60</v>
      </c>
      <c r="B78" s="21" t="s">
        <v>145</v>
      </c>
      <c r="C78" s="21" t="s">
        <v>146</v>
      </c>
      <c r="D78" s="13" t="s">
        <v>183</v>
      </c>
      <c r="E78" s="13">
        <v>13607394418</v>
      </c>
      <c r="F78" s="21">
        <v>325</v>
      </c>
      <c r="G78" s="22">
        <v>220</v>
      </c>
      <c r="H78" s="12">
        <f t="shared" si="2"/>
        <v>0.67692307692307696</v>
      </c>
    </row>
    <row r="79" spans="1:8" ht="27" customHeight="1">
      <c r="A79" s="21">
        <v>61</v>
      </c>
      <c r="B79" s="21" t="s">
        <v>147</v>
      </c>
      <c r="C79" s="21" t="s">
        <v>148</v>
      </c>
      <c r="D79" s="13" t="s">
        <v>183</v>
      </c>
      <c r="E79" s="13">
        <v>13607394418</v>
      </c>
      <c r="F79" s="21">
        <v>315</v>
      </c>
      <c r="G79" s="22">
        <v>210</v>
      </c>
      <c r="H79" s="12">
        <f t="shared" si="2"/>
        <v>0.66666666666666663</v>
      </c>
    </row>
    <row r="80" spans="1:8" ht="27" customHeight="1">
      <c r="A80" s="21">
        <v>62</v>
      </c>
      <c r="B80" s="21" t="s">
        <v>149</v>
      </c>
      <c r="C80" s="21" t="s">
        <v>150</v>
      </c>
      <c r="D80" s="13" t="s">
        <v>183</v>
      </c>
      <c r="E80" s="13">
        <v>13607394418</v>
      </c>
      <c r="F80" s="21">
        <v>265</v>
      </c>
      <c r="G80" s="22">
        <v>180</v>
      </c>
      <c r="H80" s="12">
        <f t="shared" si="2"/>
        <v>0.67924528301886788</v>
      </c>
    </row>
    <row r="81" spans="1:8" ht="27" customHeight="1">
      <c r="A81" s="21">
        <v>63</v>
      </c>
      <c r="B81" s="21" t="s">
        <v>151</v>
      </c>
      <c r="C81" s="21" t="s">
        <v>152</v>
      </c>
      <c r="D81" s="13" t="s">
        <v>183</v>
      </c>
      <c r="E81" s="13">
        <v>13607394418</v>
      </c>
      <c r="F81" s="21">
        <v>300</v>
      </c>
      <c r="G81" s="22">
        <v>200</v>
      </c>
      <c r="H81" s="12">
        <f t="shared" si="2"/>
        <v>0.66666666666666663</v>
      </c>
    </row>
    <row r="82" spans="1:8" ht="27" customHeight="1">
      <c r="A82" s="21">
        <v>64</v>
      </c>
      <c r="B82" s="21" t="s">
        <v>153</v>
      </c>
      <c r="C82" s="21" t="s">
        <v>154</v>
      </c>
      <c r="D82" s="13" t="s">
        <v>184</v>
      </c>
      <c r="E82" s="13">
        <v>18973959973</v>
      </c>
      <c r="F82" s="21">
        <v>300</v>
      </c>
      <c r="G82" s="22">
        <v>200</v>
      </c>
      <c r="H82" s="12">
        <f t="shared" si="2"/>
        <v>0.66666666666666663</v>
      </c>
    </row>
    <row r="83" spans="1:8" ht="27" customHeight="1">
      <c r="A83" s="21">
        <v>65</v>
      </c>
      <c r="B83" s="21" t="s">
        <v>155</v>
      </c>
      <c r="C83" s="21" t="s">
        <v>156</v>
      </c>
      <c r="D83" s="13" t="s">
        <v>185</v>
      </c>
      <c r="E83" s="13">
        <v>18169232283</v>
      </c>
      <c r="F83" s="21">
        <v>60</v>
      </c>
      <c r="G83" s="22">
        <v>42</v>
      </c>
      <c r="H83" s="12">
        <f t="shared" si="2"/>
        <v>0.7</v>
      </c>
    </row>
    <row r="84" spans="1:8" ht="27" customHeight="1">
      <c r="A84" s="21">
        <v>66</v>
      </c>
      <c r="B84" s="21" t="s">
        <v>157</v>
      </c>
      <c r="C84" s="21" t="s">
        <v>158</v>
      </c>
      <c r="D84" s="13" t="s">
        <v>186</v>
      </c>
      <c r="E84" s="13">
        <v>15273952232</v>
      </c>
      <c r="F84" s="21">
        <v>120</v>
      </c>
      <c r="G84" s="22">
        <v>80</v>
      </c>
      <c r="H84" s="12">
        <f t="shared" si="2"/>
        <v>0.66666666666666663</v>
      </c>
    </row>
    <row r="85" spans="1:8" ht="27" customHeight="1">
      <c r="A85" s="21">
        <v>67</v>
      </c>
      <c r="B85" s="21" t="s">
        <v>159</v>
      </c>
      <c r="C85" s="21" t="s">
        <v>160</v>
      </c>
      <c r="D85" s="13" t="s">
        <v>187</v>
      </c>
      <c r="E85" s="13">
        <v>15115961163</v>
      </c>
      <c r="F85" s="21">
        <v>40</v>
      </c>
      <c r="G85" s="22">
        <v>25</v>
      </c>
      <c r="H85" s="12">
        <f t="shared" si="2"/>
        <v>0.625</v>
      </c>
    </row>
    <row r="86" spans="1:8" ht="27" customHeight="1">
      <c r="A86" s="21">
        <v>68</v>
      </c>
      <c r="B86" s="15" t="s">
        <v>161</v>
      </c>
      <c r="C86" s="15" t="s">
        <v>162</v>
      </c>
      <c r="D86" s="13" t="s">
        <v>188</v>
      </c>
      <c r="E86" s="13">
        <v>13973585156</v>
      </c>
      <c r="F86" s="21">
        <v>40</v>
      </c>
      <c r="G86" s="22">
        <v>25</v>
      </c>
      <c r="H86" s="12">
        <f t="shared" si="2"/>
        <v>0.625</v>
      </c>
    </row>
  </sheetData>
  <mergeCells count="17">
    <mergeCell ref="A63:C63"/>
    <mergeCell ref="A71:C71"/>
    <mergeCell ref="A76:C76"/>
    <mergeCell ref="A6:C6"/>
    <mergeCell ref="A7:C7"/>
    <mergeCell ref="A9:C9"/>
    <mergeCell ref="A11:C11"/>
    <mergeCell ref="A14:C14"/>
    <mergeCell ref="A15:C15"/>
    <mergeCell ref="A22:C22"/>
    <mergeCell ref="A27:C27"/>
    <mergeCell ref="A40:C40"/>
    <mergeCell ref="A5:C5"/>
    <mergeCell ref="A1:B1"/>
    <mergeCell ref="A3:H3"/>
    <mergeCell ref="A61:C61"/>
    <mergeCell ref="A2:H2"/>
  </mergeCells>
  <phoneticPr fontId="5" type="noConversion"/>
  <printOptions horizontalCentered="1"/>
  <pageMargins left="0.23622047244094491" right="0.23622047244094491" top="0.21" bottom="0.33" header="0.5" footer="0.18"/>
  <pageSetup paperSize="9" scale="90" firstPageNumber="9" orientation="landscape" useFirstPageNumber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2018年城镇棚户区改造基层表（一）</vt:lpstr>
      <vt:lpstr>2018年城镇棚户区改造基层表（二）</vt:lpstr>
      <vt:lpstr>'2018年城镇棚户区改造基层表（二）'!Print_Titles</vt:lpstr>
    </vt:vector>
  </TitlesOfParts>
  <Company>P R 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Leo伦</cp:lastModifiedBy>
  <cp:revision>1</cp:revision>
  <cp:lastPrinted>2018-06-14T00:27:45Z</cp:lastPrinted>
  <dcterms:created xsi:type="dcterms:W3CDTF">2015-12-15T04:02:00Z</dcterms:created>
  <dcterms:modified xsi:type="dcterms:W3CDTF">2018-06-19T06:36:14Z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2052-10.1.0.7311</vt:lpwstr>
  </property>
</Properties>
</file>